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Zał. Nr 3" sheetId="1" r:id="rId1"/>
    <sheet name="Zał. Nr 4" sheetId="2" r:id="rId2"/>
    <sheet name="Zał. Nr 5" sheetId="3" r:id="rId3"/>
    <sheet name="Zał. Nr 6" sheetId="4" r:id="rId4"/>
  </sheets>
  <externalReferences>
    <externalReference r:id="rId7"/>
  </externalReferences>
  <definedNames>
    <definedName name="A" localSheetId="1">#REF!</definedName>
    <definedName name="A" localSheetId="2">#REF!</definedName>
    <definedName name="A" localSheetId="3">#REF!</definedName>
    <definedName name="A">#REF!</definedName>
    <definedName name="ABC" localSheetId="1">#REF!</definedName>
    <definedName name="ABC" localSheetId="2">#REF!</definedName>
    <definedName name="ABC" localSheetId="3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<sst xmlns="http://schemas.openxmlformats.org/spreadsheetml/2006/main" count="214" uniqueCount="179">
  <si>
    <t xml:space="preserve">                Załącznik Nr 3</t>
  </si>
  <si>
    <t xml:space="preserve">                Rady Gminy Sadkowice</t>
  </si>
  <si>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</si>
  <si>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</si>
  <si>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</si>
  <si>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</si>
  <si>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</si>
  <si>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</si>
  <si>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</si>
  <si>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</si>
  <si>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</si>
  <si>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</si>
  <si>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</si>
  <si>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</si>
  <si>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t>środki pochodzące
z innych  źródeł*</t>
  </si>
  <si>
    <t>środki wymienione
w art. 5 ust. 1 pkt 2 i 3 u.f.p.</t>
  </si>
  <si>
    <t>010</t>
  </si>
  <si>
    <t>01010</t>
  </si>
  <si>
    <t>A.      
B.
C.
…</t>
  </si>
  <si>
    <t>01095</t>
  </si>
  <si>
    <t xml:space="preserve">Przebudowa zbiornika retencyjnego w Sadkowicach                                       </t>
  </si>
  <si>
    <t>Urząd Gminy Sadkowice</t>
  </si>
  <si>
    <t>Budowa ujęcia wody w miejscowości Bujały</t>
  </si>
  <si>
    <t>Zakup zbiornika dla Zaborza</t>
  </si>
  <si>
    <t>Termomodernizacja budynku obok szkoły w Sadkowicach</t>
  </si>
  <si>
    <t>Termomodernizacja budynku Urzędu Gminy</t>
  </si>
  <si>
    <t>Malowanie SP Lubania</t>
  </si>
  <si>
    <t>Malowanie Gimnazjum w Lubani</t>
  </si>
  <si>
    <t>Budowa ogrodzenia frontowego i utwardzenie terenu przy Gimnazjum w Sadkowicach</t>
  </si>
  <si>
    <t>Urzad Gminy Sadkowice</t>
  </si>
  <si>
    <t>Odwodnienie terenu przy Gimnazjum w Sadkowicach</t>
  </si>
  <si>
    <t xml:space="preserve">Urząd Gminy Sadkowice           </t>
  </si>
  <si>
    <t>Budowa przystanków dla dzieci dowożonych do szkół</t>
  </si>
  <si>
    <t>Zakup samochodu do wożenia dzieci niepełnosprawnych</t>
  </si>
  <si>
    <t>Termodernizacja budynku GOPS w Sadkowicach</t>
  </si>
  <si>
    <t>Budowa oświetlenia na terenie miejscowości Lubania</t>
  </si>
  <si>
    <t>Budowa świetlicy środowiskowej w miejscowości Bujały</t>
  </si>
  <si>
    <t>Zakup elementów oświetlenia obiektów zabytkowych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</si>
  <si>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</si>
  <si>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</si>
  <si>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</si>
  <si>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</si>
  <si>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</si>
  <si>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 xml:space="preserve">C. Inne źródła </t>
  </si>
  <si>
    <t>Jan Idzikowski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</si>
  <si>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</si>
  <si>
    <t>Modernizacja oświetlenia ulicznego na terenie Gminy w miejscowościach: Bujały, Lubania, Kłopoczyn, Skarbkowa, Celinów, Nowe Szwejki, Bujały Kolonia, Rokitnica Kąty, Paprotnia, Olszowa Wola, Władysławów, Przyłuski, Zabłocie, Żelazna, Turobowice, Gacpary, Rzymiec, Lewin, Rutka, Nowy Kaleń.</t>
  </si>
  <si>
    <t>Zakup komputera przenośnego na potrzeby GOPS</t>
  </si>
  <si>
    <t>GOPS</t>
  </si>
  <si>
    <t>Zakup kserokopiarki do Gimazjum w Sadkowicach</t>
  </si>
  <si>
    <t>Zespół Szkół w Sadkowicach</t>
  </si>
  <si>
    <t>Dofinansowanie zakupu samochodu bojowego dla OSP Olszowa Wola</t>
  </si>
  <si>
    <t xml:space="preserve">Budowa ujęcia wody oraz sieci wodociągowej na terenie gminy w miejscowościach niezwodociągowanych; dokumentacja 160 000             lokalizacja ujęcia i odwiert 70 000                           </t>
  </si>
  <si>
    <t xml:space="preserve">Przebudowa dróg w tym:                                               Skarbkowa - 584 000, Lipna - 189 000,                   Rudka - 80 000, Trębaczew-Olszyny - 101 000, Sadkowice-Gogolin - 131 300,                  Trębaczew-Rębacz - 117 000,                              Turobowice - 23 000,                                                     Budowa chodnika w miejscowości Bujały -                            10 000.                                                   </t>
  </si>
  <si>
    <t xml:space="preserve">Termomodernizacja obiektów oświatowych, w tym:                          Wymiana pieca w SP Kłopoczyn      40 000,     remont dachu na SP Trębaczew    30 000, wymiana okien w SP Sadkowice    90 000, </t>
  </si>
  <si>
    <t xml:space="preserve">Oczyszczalnie ścieków w:                                                   SP Sadkowice 60 000                                                        SP Lubania 60 000      </t>
  </si>
  <si>
    <t xml:space="preserve">Budowa kompleksu sportowego przy Gimnazjum w Sadkowicach; Boiska duże, obiekt zrecznościowy, projekt </t>
  </si>
  <si>
    <t>Rady Gminy Sadkowice</t>
  </si>
  <si>
    <t>PRZYCHODY I ROZCHODY BUDŻETU W 2008 ROKU</t>
  </si>
  <si>
    <t>w złotych</t>
  </si>
  <si>
    <t>Treść</t>
  </si>
  <si>
    <t>Klasyfikacja
§</t>
  </si>
  <si>
    <t>Kwota
2008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</si>
  <si>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</si>
  <si>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</si>
  <si>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</si>
  <si>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</si>
  <si>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</si>
  <si>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</si>
  <si>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</si>
  <si>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</si>
  <si>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</si>
  <si>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</si>
  <si>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</si>
  <si>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</si>
  <si>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</si>
  <si>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</si>
  <si>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</si>
  <si>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</si>
  <si>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</si>
  <si>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</si>
  <si>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</si>
  <si>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</si>
  <si>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</si>
  <si>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</si>
  <si>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</si>
  <si>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</si>
  <si>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</si>
  <si>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</si>
  <si>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</si>
  <si>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</si>
  <si>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</si>
  <si>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</si>
  <si>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</si>
  <si>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</si>
  <si>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</si>
  <si>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</si>
  <si>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</si>
  <si>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</si>
  <si>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</si>
  <si>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</si>
  <si>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</t>
  </si>
  <si>
    <t xml:space="preserve">           Jan  Idzikowski</t>
  </si>
  <si>
    <t>Załącznik Nr 4</t>
  </si>
  <si>
    <t xml:space="preserve">     Rady Gminy Sadkowice</t>
  </si>
  <si>
    <t>Dotacje celowe w 2008 r.</t>
  </si>
  <si>
    <t xml:space="preserve">na zadania  realizowane na podstawie zawartych porozumień pomiędzy   jednostkami samorządu terytorialnego </t>
  </si>
  <si>
    <t>Rozdział</t>
  </si>
  <si>
    <t>§</t>
  </si>
  <si>
    <t>Nazwa jednostki
 otrzymującej dotację</t>
  </si>
  <si>
    <t>Zakres</t>
  </si>
  <si>
    <t>Ogółem kwota dotacji</t>
  </si>
  <si>
    <t>Starostwo Powiatowe w Rawie Mazowieckiej</t>
  </si>
  <si>
    <t>dofinansowanie działalności Klubu Pracy</t>
  </si>
  <si>
    <t xml:space="preserve">               Przewodniczący Rady Gminy</t>
  </si>
  <si>
    <t xml:space="preserve">                           Jan  Idzikowski</t>
  </si>
  <si>
    <t>dofinansowanie kosztów utrzymania 2 dzieci z terenu gminy uczęszczających do Niepublicznego Przedszkola w Mogielnicy</t>
  </si>
  <si>
    <r>
      <t xml:space="preserve"> </t>
    </r>
    <r>
      <rPr>
        <b/>
        <sz val="10"/>
        <rFont val="Arial CE"/>
        <family val="0"/>
      </rPr>
      <t xml:space="preserve">    Załącznik Nr 5</t>
    </r>
  </si>
  <si>
    <t>Urząd Gminy i Miasta                                                                                                                                                                                       w Mogielnicy</t>
  </si>
  <si>
    <t>Prognoza kwoty długu i spłat na rok 2008 i lata następne</t>
  </si>
  <si>
    <t>Wyszczególnienie</t>
  </si>
  <si>
    <t>Kwota długu na dzień 31.12.2007</t>
  </si>
  <si>
    <t>Prognoza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</si>
  <si>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</si>
  <si>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</si>
  <si>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</si>
  <si>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</si>
  <si>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</si>
  <si>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</si>
  <si>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</si>
  <si>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</si>
  <si>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</si>
  <si>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</si>
  <si>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</si>
  <si>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</si>
  <si>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</si>
  <si>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</si>
  <si>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</si>
  <si>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</si>
  <si>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</si>
  <si>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</si>
  <si>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</si>
  <si>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</si>
  <si>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</si>
  <si>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</si>
  <si>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</si>
  <si>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</si>
  <si>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</si>
  <si>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</si>
  <si>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</si>
  <si>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</si>
  <si>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</si>
  <si>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</si>
  <si>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</si>
  <si>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</si>
  <si>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</si>
  <si>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</si>
  <si>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</si>
  <si>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</si>
  <si>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</si>
  <si>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</si>
  <si>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</si>
  <si>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</si>
  <si>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</si>
  <si>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</si>
  <si>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</si>
  <si>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</si>
  <si>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</si>
  <si>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 xml:space="preserve">(art. 170 ust. 1)         (1-2.1-2.2):3 (w %) </t>
    </r>
  </si>
  <si>
    <r>
      <t xml:space="preserve">długu po uwzględnieniu wyłączeń </t>
    </r>
    <r>
      <rPr>
        <sz val="10"/>
        <rFont val="Arial"/>
        <family val="2"/>
      </rPr>
      <t>(art. 170 ust. 3) (1.1+1.2-2.1):3 (w %)</t>
    </r>
  </si>
  <si>
    <r>
      <t xml:space="preserve">spłaty zadłużenia </t>
    </r>
    <r>
      <rPr>
        <sz val="10"/>
        <rFont val="Arial"/>
        <family val="2"/>
      </rPr>
      <t>(art. 169 ust. 1)        (2:3)  (w %)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</si>
  <si>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 (w %)</t>
    </r>
  </si>
  <si>
    <t>Załącznik Nr 6</t>
  </si>
  <si>
    <t xml:space="preserve">                do uchwały Nr XV/102/08</t>
  </si>
  <si>
    <t xml:space="preserve">                z dnia 22 lutego 2008 r.</t>
  </si>
  <si>
    <t>do uchwały Nr XV/102/08</t>
  </si>
  <si>
    <t>z dnia 22 lutego 2008 r.</t>
  </si>
  <si>
    <t xml:space="preserve">     do uchwały nr XV/102/08</t>
  </si>
  <si>
    <t xml:space="preserve">     z dnia 22 lutego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</si>
</sst>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6"/>
      <name val="Arial CE"/>
      <family val="0"/>
    </font>
    <font>
      <sz val="9"/>
      <name val="Arial CE"/>
      <family val="2"/>
    </font>
    <font>
      <i/>
      <sz val="10"/>
      <name val="Arial CE"/>
      <family val="0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6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52" applyAlignment="1">
      <alignment vertical="center"/>
      <protection/>
    </xf>
    <xf numFmtId="0" fontId="22" fillId="0" borderId="0" xfId="52" applyFont="1" applyAlignment="1">
      <alignment horizontal="center" vertical="center"/>
      <protection/>
    </xf>
    <xf numFmtId="0" fontId="22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/>
      <protection/>
    </xf>
    <xf numFmtId="49" fontId="24" fillId="0" borderId="11" xfId="52" applyNumberFormat="1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3" fontId="21" fillId="0" borderId="11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41" fontId="21" fillId="0" borderId="10" xfId="52" applyNumberFormat="1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41" fontId="21" fillId="0" borderId="10" xfId="52" applyNumberFormat="1" applyFont="1" applyBorder="1" applyAlignment="1">
      <alignment horizontal="center" vertical="center"/>
      <protection/>
    </xf>
    <xf numFmtId="41" fontId="26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Alignment="1">
      <alignment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left" vertical="center"/>
      <protection/>
    </xf>
    <xf numFmtId="41" fontId="26" fillId="0" borderId="12" xfId="52" applyNumberFormat="1" applyFont="1" applyBorder="1" applyAlignment="1">
      <alignment horizontal="center" vertical="center" wrapText="1"/>
      <protection/>
    </xf>
    <xf numFmtId="41" fontId="21" fillId="0" borderId="12" xfId="52" applyNumberFormat="1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left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41" fontId="24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4" fillId="0" borderId="0" xfId="52" applyFont="1" applyAlignment="1">
      <alignment horizontal="center" vertical="center"/>
      <protection/>
    </xf>
    <xf numFmtId="0" fontId="27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1" fontId="21" fillId="0" borderId="11" xfId="52" applyNumberFormat="1" applyFont="1" applyBorder="1" applyAlignment="1">
      <alignment horizontal="center" vertical="center"/>
      <protection/>
    </xf>
    <xf numFmtId="1" fontId="21" fillId="0" borderId="10" xfId="52" applyNumberFormat="1" applyFont="1" applyBorder="1" applyAlignment="1">
      <alignment horizontal="center" vertical="center"/>
      <protection/>
    </xf>
    <xf numFmtId="1" fontId="21" fillId="0" borderId="10" xfId="52" applyNumberFormat="1" applyFont="1" applyBorder="1" applyAlignment="1">
      <alignment horizontal="center" vertical="center" wrapText="1"/>
      <protection/>
    </xf>
    <xf numFmtId="1" fontId="21" fillId="0" borderId="12" xfId="52" applyNumberFormat="1" applyFont="1" applyBorder="1" applyAlignment="1">
      <alignment horizontal="center" vertical="center"/>
      <protection/>
    </xf>
    <xf numFmtId="1" fontId="21" fillId="0" borderId="12" xfId="52" applyNumberFormat="1" applyFont="1" applyBorder="1" applyAlignment="1">
      <alignment horizontal="center" vertical="center" wrapText="1"/>
      <protection/>
    </xf>
    <xf numFmtId="1" fontId="24" fillId="0" borderId="10" xfId="52" applyNumberFormat="1" applyFont="1" applyBorder="1" applyAlignment="1">
      <alignment horizontal="center" vertical="center"/>
      <protection/>
    </xf>
    <xf numFmtId="0" fontId="22" fillId="0" borderId="0" xfId="52" applyFont="1" applyAlignment="1">
      <alignment horizontal="left" vertical="center"/>
      <protection/>
    </xf>
    <xf numFmtId="0" fontId="21" fillId="0" borderId="0" xfId="52" applyFont="1" applyAlignment="1">
      <alignment horizontal="right" vertical="top"/>
      <protection/>
    </xf>
    <xf numFmtId="0" fontId="29" fillId="0" borderId="10" xfId="52" applyFont="1" applyBorder="1" applyAlignment="1">
      <alignment horizontal="center" vertical="center"/>
      <protection/>
    </xf>
    <xf numFmtId="0" fontId="29" fillId="0" borderId="0" xfId="52" applyFont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41" fontId="22" fillId="0" borderId="10" xfId="52" applyNumberFormat="1" applyFont="1" applyBorder="1" applyAlignment="1">
      <alignment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vertical="center"/>
      <protection/>
    </xf>
    <xf numFmtId="41" fontId="6" fillId="0" borderId="17" xfId="52" applyNumberFormat="1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vertical="center"/>
      <protection/>
    </xf>
    <xf numFmtId="41" fontId="6" fillId="0" borderId="18" xfId="52" applyNumberFormat="1" applyFont="1" applyBorder="1" applyAlignment="1">
      <alignment vertical="center"/>
      <protection/>
    </xf>
    <xf numFmtId="0" fontId="6" fillId="0" borderId="18" xfId="52" applyFont="1" applyBorder="1" applyAlignment="1">
      <alignment vertical="center" wrapText="1"/>
      <protection/>
    </xf>
    <xf numFmtId="0" fontId="6" fillId="0" borderId="19" xfId="52" applyFont="1" applyBorder="1" applyAlignment="1">
      <alignment vertical="center"/>
      <protection/>
    </xf>
    <xf numFmtId="0" fontId="6" fillId="0" borderId="19" xfId="52" applyFont="1" applyBorder="1" applyAlignment="1">
      <alignment horizontal="center" vertical="center"/>
      <protection/>
    </xf>
    <xf numFmtId="41" fontId="6" fillId="0" borderId="19" xfId="52" applyNumberFormat="1" applyFont="1" applyBorder="1" applyAlignment="1">
      <alignment vertical="center"/>
      <protection/>
    </xf>
    <xf numFmtId="41" fontId="6" fillId="0" borderId="17" xfId="52" applyNumberFormat="1" applyFont="1" applyBorder="1" applyAlignment="1">
      <alignment vertical="center"/>
      <protection/>
    </xf>
    <xf numFmtId="0" fontId="6" fillId="0" borderId="0" xfId="52" applyBorder="1" applyAlignment="1">
      <alignment horizontal="center" vertical="center"/>
      <protection/>
    </xf>
    <xf numFmtId="0" fontId="22" fillId="0" borderId="0" xfId="52" applyFont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30" fillId="0" borderId="0" xfId="52" applyFont="1">
      <alignment/>
      <protection/>
    </xf>
    <xf numFmtId="0" fontId="30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6" fillId="0" borderId="0" xfId="52">
      <alignment/>
      <protection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vertical="center" wrapText="1"/>
      <protection/>
    </xf>
    <xf numFmtId="0" fontId="26" fillId="0" borderId="0" xfId="52" applyFont="1" applyAlignment="1">
      <alignment horizontal="right" vertical="center"/>
      <protection/>
    </xf>
    <xf numFmtId="0" fontId="31" fillId="0" borderId="10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vertical="top"/>
      <protection/>
    </xf>
    <xf numFmtId="0" fontId="22" fillId="0" borderId="20" xfId="52" applyFont="1" applyBorder="1" applyAlignment="1">
      <alignment horizontal="center" vertical="top" wrapText="1"/>
      <protection/>
    </xf>
    <xf numFmtId="0" fontId="22" fillId="0" borderId="20" xfId="52" applyFont="1" applyBorder="1" applyAlignment="1">
      <alignment vertical="top" wrapText="1"/>
      <protection/>
    </xf>
    <xf numFmtId="0" fontId="6" fillId="0" borderId="20" xfId="52" applyFont="1" applyBorder="1" applyAlignment="1">
      <alignment vertical="top" wrapText="1"/>
      <protection/>
    </xf>
    <xf numFmtId="41" fontId="6" fillId="0" borderId="20" xfId="52" applyNumberFormat="1" applyFont="1" applyBorder="1" applyAlignment="1">
      <alignment vertical="top" wrapText="1"/>
      <protection/>
    </xf>
    <xf numFmtId="0" fontId="6" fillId="0" borderId="10" xfId="52" applyFont="1" applyBorder="1">
      <alignment/>
      <protection/>
    </xf>
    <xf numFmtId="0" fontId="22" fillId="0" borderId="10" xfId="52" applyFont="1" applyBorder="1">
      <alignment/>
      <protection/>
    </xf>
    <xf numFmtId="41" fontId="6" fillId="0" borderId="10" xfId="52" applyNumberFormat="1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22" fillId="0" borderId="21" xfId="52" applyFont="1" applyBorder="1">
      <alignment/>
      <protection/>
    </xf>
    <xf numFmtId="41" fontId="6" fillId="0" borderId="21" xfId="52" applyNumberFormat="1" applyFont="1" applyBorder="1" applyAlignment="1">
      <alignment horizontal="center"/>
      <protection/>
    </xf>
    <xf numFmtId="0" fontId="6" fillId="0" borderId="19" xfId="52" applyFont="1" applyBorder="1">
      <alignment/>
      <protection/>
    </xf>
    <xf numFmtId="0" fontId="22" fillId="0" borderId="19" xfId="52" applyFont="1" applyBorder="1">
      <alignment/>
      <protection/>
    </xf>
    <xf numFmtId="41" fontId="6" fillId="0" borderId="19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vertical="top"/>
      <protection/>
    </xf>
    <xf numFmtId="0" fontId="22" fillId="0" borderId="10" xfId="52" applyFont="1" applyBorder="1" applyAlignment="1">
      <alignment horizontal="center" vertical="top"/>
      <protection/>
    </xf>
    <xf numFmtId="0" fontId="22" fillId="0" borderId="10" xfId="52" applyFont="1" applyBorder="1" applyAlignment="1">
      <alignment vertical="top"/>
      <protection/>
    </xf>
    <xf numFmtId="0" fontId="6" fillId="0" borderId="10" xfId="52" applyFont="1" applyBorder="1" applyAlignment="1">
      <alignment vertical="top" wrapText="1"/>
      <protection/>
    </xf>
    <xf numFmtId="41" fontId="6" fillId="0" borderId="10" xfId="52" applyNumberFormat="1" applyFont="1" applyBorder="1" applyAlignment="1">
      <alignment horizontal="center" vertical="top"/>
      <protection/>
    </xf>
    <xf numFmtId="0" fontId="6" fillId="0" borderId="10" xfId="52" applyFont="1" applyBorder="1" applyAlignment="1">
      <alignment vertical="center"/>
      <protection/>
    </xf>
    <xf numFmtId="0" fontId="22" fillId="0" borderId="0" xfId="52" applyFont="1">
      <alignment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23" fillId="0" borderId="0" xfId="52" applyFont="1" applyAlignment="1">
      <alignment horizontal="center" vertical="center"/>
      <protection/>
    </xf>
    <xf numFmtId="0" fontId="32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33" fillId="0" borderId="10" xfId="52" applyFont="1" applyBorder="1" applyAlignment="1">
      <alignment horizontal="center" wrapText="1"/>
      <protection/>
    </xf>
    <xf numFmtId="0" fontId="33" fillId="0" borderId="0" xfId="52" applyFont="1">
      <alignment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left" vertical="center" wrapText="1"/>
      <protection/>
    </xf>
    <xf numFmtId="41" fontId="34" fillId="0" borderId="10" xfId="52" applyNumberFormat="1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wrapText="1"/>
      <protection/>
    </xf>
    <xf numFmtId="0" fontId="32" fillId="0" borderId="10" xfId="52" applyFont="1" applyBorder="1" applyAlignment="1">
      <alignment wrapText="1"/>
      <protection/>
    </xf>
    <xf numFmtId="41" fontId="34" fillId="0" borderId="10" xfId="52" applyNumberFormat="1" applyFont="1" applyBorder="1" applyAlignment="1">
      <alignment horizontal="center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left" wrapText="1" indent="1"/>
      <protection/>
    </xf>
    <xf numFmtId="41" fontId="35" fillId="0" borderId="10" xfId="52" applyNumberFormat="1" applyFont="1" applyBorder="1" applyAlignment="1">
      <alignment horizontal="center" vertical="top" wrapText="1"/>
      <protection/>
    </xf>
    <xf numFmtId="0" fontId="0" fillId="0" borderId="10" xfId="52" applyFont="1" applyBorder="1" applyAlignment="1">
      <alignment horizontal="left" wrapText="1" indent="8"/>
      <protection/>
    </xf>
    <xf numFmtId="41" fontId="34" fillId="0" borderId="10" xfId="52" applyNumberFormat="1" applyFon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41" fontId="35" fillId="0" borderId="10" xfId="52" applyNumberFormat="1" applyFont="1" applyBorder="1" applyAlignment="1">
      <alignment wrapText="1"/>
      <protection/>
    </xf>
    <xf numFmtId="0" fontId="32" fillId="0" borderId="0" xfId="52" applyFont="1">
      <alignment/>
      <protection/>
    </xf>
    <xf numFmtId="0" fontId="0" fillId="0" borderId="0" xfId="52" applyFont="1" applyAlignment="1">
      <alignment horizontal="left" vertical="center"/>
      <protection/>
    </xf>
    <xf numFmtId="4" fontId="34" fillId="0" borderId="10" xfId="52" applyNumberFormat="1" applyFont="1" applyBorder="1" applyAlignment="1">
      <alignment horizontal="right" vertical="center" wrapText="1"/>
      <protection/>
    </xf>
    <xf numFmtId="0" fontId="0" fillId="0" borderId="10" xfId="52" applyFont="1" applyBorder="1" applyAlignment="1">
      <alignment horizontal="center" vertical="top" wrapText="1"/>
      <protection/>
    </xf>
    <xf numFmtId="0" fontId="32" fillId="0" borderId="10" xfId="52" applyFont="1" applyBorder="1" applyAlignment="1">
      <alignment horizontal="left" vertical="center" wrapText="1" indent="1"/>
      <protection/>
    </xf>
    <xf numFmtId="2" fontId="34" fillId="0" borderId="10" xfId="52" applyNumberFormat="1" applyFont="1" applyBorder="1" applyAlignment="1">
      <alignment horizontal="right" vertical="top" wrapText="1"/>
      <protection/>
    </xf>
    <xf numFmtId="0" fontId="32" fillId="0" borderId="10" xfId="52" applyFont="1" applyBorder="1" applyAlignment="1">
      <alignment horizontal="left" wrapText="1" indent="1"/>
      <protection/>
    </xf>
    <xf numFmtId="0" fontId="35" fillId="0" borderId="14" xfId="52" applyFont="1" applyFill="1" applyBorder="1" applyAlignment="1">
      <alignment horizontal="center" vertical="top" wrapText="1"/>
      <protection/>
    </xf>
    <xf numFmtId="0" fontId="35" fillId="0" borderId="0" xfId="52" applyFont="1" applyFill="1" applyBorder="1" applyAlignment="1">
      <alignment horizontal="center" vertical="top" wrapText="1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1" fillId="0" borderId="13" xfId="52" applyFont="1" applyBorder="1" applyAlignment="1">
      <alignment horizontal="left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/>
      <protection/>
    </xf>
    <xf numFmtId="0" fontId="24" fillId="0" borderId="23" xfId="52" applyFont="1" applyBorder="1" applyAlignment="1">
      <alignment horizontal="center" vertical="center"/>
      <protection/>
    </xf>
    <xf numFmtId="0" fontId="24" fillId="0" borderId="15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1" fontId="21" fillId="0" borderId="11" xfId="52" applyNumberFormat="1" applyFont="1" applyBorder="1" applyAlignment="1">
      <alignment horizontal="center" vertical="center" wrapText="1"/>
      <protection/>
    </xf>
    <xf numFmtId="1" fontId="21" fillId="0" borderId="13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1" fillId="0" borderId="12" xfId="52" applyFont="1" applyBorder="1" applyAlignment="1">
      <alignment horizontal="center" vertical="center"/>
      <protection/>
    </xf>
    <xf numFmtId="49" fontId="24" fillId="0" borderId="11" xfId="52" applyNumberFormat="1" applyFont="1" applyBorder="1" applyAlignment="1">
      <alignment horizontal="center" vertical="center"/>
      <protection/>
    </xf>
    <xf numFmtId="49" fontId="24" fillId="0" borderId="12" xfId="52" applyNumberFormat="1" applyFont="1" applyBorder="1" applyAlignment="1">
      <alignment horizontal="center" vertical="center"/>
      <protection/>
    </xf>
    <xf numFmtId="49" fontId="24" fillId="0" borderId="13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/>
      <protection/>
    </xf>
    <xf numFmtId="0" fontId="24" fillId="0" borderId="25" xfId="52" applyFont="1" applyBorder="1" applyAlignment="1">
      <alignment horizontal="center" vertical="center"/>
      <protection/>
    </xf>
    <xf numFmtId="0" fontId="24" fillId="0" borderId="26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27" xfId="52" applyFont="1" applyBorder="1" applyAlignment="1">
      <alignment horizontal="center" vertical="center"/>
      <protection/>
    </xf>
    <xf numFmtId="0" fontId="24" fillId="0" borderId="27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8" fillId="0" borderId="0" xfId="52" applyFont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22" fillId="0" borderId="28" xfId="52" applyFont="1" applyBorder="1" applyAlignment="1">
      <alignment horizontal="center" vertical="center"/>
      <protection/>
    </xf>
    <xf numFmtId="0" fontId="22" fillId="0" borderId="29" xfId="52" applyFont="1" applyBorder="1" applyAlignment="1">
      <alignment horizontal="center" vertical="center"/>
      <protection/>
    </xf>
    <xf numFmtId="0" fontId="22" fillId="0" borderId="30" xfId="52" applyFont="1" applyBorder="1" applyAlignment="1">
      <alignment horizontal="center" vertical="center"/>
      <protection/>
    </xf>
    <xf numFmtId="0" fontId="22" fillId="20" borderId="20" xfId="52" applyFont="1" applyFill="1" applyBorder="1" applyAlignment="1">
      <alignment horizontal="center" vertical="center"/>
      <protection/>
    </xf>
    <xf numFmtId="0" fontId="22" fillId="20" borderId="31" xfId="52" applyFont="1" applyFill="1" applyBorder="1" applyAlignment="1">
      <alignment horizontal="center" vertical="center"/>
      <protection/>
    </xf>
    <xf numFmtId="0" fontId="22" fillId="20" borderId="32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0" fontId="32" fillId="20" borderId="10" xfId="52" applyFont="1" applyFill="1" applyBorder="1" applyAlignment="1">
      <alignment horizontal="center" vertical="center" wrapText="1"/>
      <protection/>
    </xf>
    <xf numFmtId="0" fontId="32" fillId="20" borderId="11" xfId="52" applyFont="1" applyFill="1" applyBorder="1" applyAlignment="1">
      <alignment horizontal="center" vertical="center" wrapText="1"/>
      <protection/>
    </xf>
    <xf numFmtId="0" fontId="32" fillId="20" borderId="13" xfId="52" applyFont="1" applyFill="1" applyBorder="1" applyAlignment="1">
      <alignment horizontal="center" vertical="center" wrapText="1"/>
      <protection/>
    </xf>
    <xf numFmtId="0" fontId="32" fillId="20" borderId="10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zy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 2007 (2)"/>
      <sheetName val="Inwestycje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H3" sqref="H3"/>
    </sheetView>
  </sheetViews>
  <sheetFormatPr defaultColWidth="9.140625" defaultRowHeight="12.75"/>
  <cols>
    <col min="1" max="1" width="5.57421875" style="1" customWidth="1"/>
    <col min="2" max="2" width="6.8515625" style="2" customWidth="1"/>
    <col min="3" max="3" width="7.7109375" style="1" customWidth="1"/>
    <col min="4" max="4" width="5.421875" style="1" hidden="1" customWidth="1"/>
    <col min="5" max="5" width="33.28125" style="1" customWidth="1"/>
    <col min="6" max="6" width="12.00390625" style="1" customWidth="1"/>
    <col min="7" max="7" width="11.8515625" style="1" customWidth="1"/>
    <col min="8" max="8" width="11.140625" style="1" customWidth="1"/>
    <col min="9" max="9" width="11.7109375" style="1" customWidth="1"/>
    <col min="10" max="10" width="13.140625" style="1" customWidth="1"/>
    <col min="11" max="11" width="6.28125" style="1" customWidth="1"/>
    <col min="12" max="12" width="12.8515625" style="1" customWidth="1"/>
    <col min="13" max="16384" width="9.140625" style="1" customWidth="1"/>
  </cols>
  <sheetData>
    <row r="1" spans="10:12" ht="12.75">
      <c r="J1" s="63" t="s">
        <v>0</v>
      </c>
      <c r="K1" s="63"/>
      <c r="L1" s="63"/>
    </row>
    <row r="2" spans="10:12" ht="12.75">
      <c r="J2" s="148" t="s">
        <v>173</v>
      </c>
      <c r="K2" s="149"/>
      <c r="L2" s="149"/>
    </row>
    <row r="3" spans="10:12" ht="12.75">
      <c r="J3" s="149" t="s">
        <v>1</v>
      </c>
      <c r="K3" s="149"/>
      <c r="L3" s="149"/>
    </row>
    <row r="4" spans="10:12" ht="12.75">
      <c r="J4" s="148" t="s">
        <v>174</v>
      </c>
      <c r="K4" s="149"/>
      <c r="L4" s="149"/>
    </row>
    <row r="5" spans="1:12" ht="16.5" customHeight="1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s="4" customFormat="1" ht="13.5" customHeight="1">
      <c r="A6" s="95" t="s">
        <v>3</v>
      </c>
      <c r="B6" s="95" t="s">
        <v>4</v>
      </c>
      <c r="C6" s="95" t="s">
        <v>5</v>
      </c>
      <c r="D6" s="95" t="s">
        <v>6</v>
      </c>
      <c r="E6" s="134" t="s">
        <v>7</v>
      </c>
      <c r="F6" s="134" t="s">
        <v>8</v>
      </c>
      <c r="G6" s="134" t="s">
        <v>9</v>
      </c>
      <c r="H6" s="134"/>
      <c r="I6" s="134"/>
      <c r="J6" s="134"/>
      <c r="K6" s="134"/>
      <c r="L6" s="134" t="s">
        <v>10</v>
      </c>
    </row>
    <row r="7" spans="1:12" s="4" customFormat="1" ht="14.25" customHeight="1">
      <c r="A7" s="95"/>
      <c r="B7" s="95"/>
      <c r="C7" s="95"/>
      <c r="D7" s="95"/>
      <c r="E7" s="134"/>
      <c r="F7" s="134"/>
      <c r="G7" s="134" t="s">
        <v>11</v>
      </c>
      <c r="H7" s="134" t="s">
        <v>12</v>
      </c>
      <c r="I7" s="134"/>
      <c r="J7" s="134"/>
      <c r="K7" s="134"/>
      <c r="L7" s="134"/>
    </row>
    <row r="8" spans="1:12" s="4" customFormat="1" ht="15.75" customHeight="1">
      <c r="A8" s="95"/>
      <c r="B8" s="95"/>
      <c r="C8" s="95"/>
      <c r="D8" s="95"/>
      <c r="E8" s="134"/>
      <c r="F8" s="134"/>
      <c r="G8" s="134"/>
      <c r="H8" s="134" t="s">
        <v>13</v>
      </c>
      <c r="I8" s="134" t="s">
        <v>45</v>
      </c>
      <c r="J8" s="134" t="s">
        <v>14</v>
      </c>
      <c r="K8" s="134" t="s">
        <v>15</v>
      </c>
      <c r="L8" s="134"/>
    </row>
    <row r="9" spans="1:12" s="4" customFormat="1" ht="13.5" customHeight="1">
      <c r="A9" s="95"/>
      <c r="B9" s="95"/>
      <c r="C9" s="95"/>
      <c r="D9" s="95"/>
      <c r="E9" s="134"/>
      <c r="F9" s="134"/>
      <c r="G9" s="134"/>
      <c r="H9" s="134"/>
      <c r="I9" s="134"/>
      <c r="J9" s="134"/>
      <c r="K9" s="134"/>
      <c r="L9" s="134"/>
    </row>
    <row r="10" spans="1:12" s="4" customFormat="1" ht="13.5" customHeight="1">
      <c r="A10" s="95"/>
      <c r="B10" s="95"/>
      <c r="C10" s="95"/>
      <c r="D10" s="95"/>
      <c r="E10" s="134"/>
      <c r="F10" s="134"/>
      <c r="G10" s="134"/>
      <c r="H10" s="134"/>
      <c r="I10" s="134"/>
      <c r="J10" s="134"/>
      <c r="K10" s="134"/>
      <c r="L10" s="134"/>
    </row>
    <row r="11" spans="1:12" ht="7.5" customHeight="1">
      <c r="A11" s="5">
        <v>1</v>
      </c>
      <c r="B11" s="6">
        <v>2</v>
      </c>
      <c r="C11" s="5">
        <v>3</v>
      </c>
      <c r="D11" s="5">
        <v>4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</row>
    <row r="12" spans="1:12" s="4" customFormat="1" ht="47.25" customHeight="1">
      <c r="A12" s="140">
        <v>1</v>
      </c>
      <c r="B12" s="151" t="s">
        <v>16</v>
      </c>
      <c r="C12" s="8" t="s">
        <v>17</v>
      </c>
      <c r="D12" s="7"/>
      <c r="E12" s="9" t="s">
        <v>52</v>
      </c>
      <c r="F12" s="39">
        <v>5000000</v>
      </c>
      <c r="G12" s="40">
        <v>220000</v>
      </c>
      <c r="H12" s="39">
        <v>55000</v>
      </c>
      <c r="I12" s="39">
        <v>165000</v>
      </c>
      <c r="J12" s="12" t="s">
        <v>18</v>
      </c>
      <c r="K12" s="10"/>
      <c r="L12" s="13" t="str">
        <f>L13</f>
        <v>Urząd Gminy Sadkowice</v>
      </c>
    </row>
    <row r="13" spans="1:12" ht="21.75" customHeight="1">
      <c r="A13" s="150"/>
      <c r="B13" s="152"/>
      <c r="C13" s="151" t="s">
        <v>19</v>
      </c>
      <c r="D13" s="7"/>
      <c r="E13" s="9" t="s">
        <v>20</v>
      </c>
      <c r="F13" s="39">
        <v>60000</v>
      </c>
      <c r="G13" s="39">
        <v>60000</v>
      </c>
      <c r="H13" s="39"/>
      <c r="I13" s="39">
        <v>60000</v>
      </c>
      <c r="J13" s="12" t="str">
        <f>J12</f>
        <v>A.      
B.
C.
…</v>
      </c>
      <c r="K13" s="7"/>
      <c r="L13" s="13" t="s">
        <v>21</v>
      </c>
    </row>
    <row r="14" spans="1:12" ht="24" customHeight="1">
      <c r="A14" s="150"/>
      <c r="B14" s="152"/>
      <c r="C14" s="152"/>
      <c r="D14" s="7"/>
      <c r="E14" s="9" t="s">
        <v>22</v>
      </c>
      <c r="F14" s="39">
        <v>26000</v>
      </c>
      <c r="G14" s="39">
        <v>26000</v>
      </c>
      <c r="H14" s="39">
        <v>6500</v>
      </c>
      <c r="I14" s="39">
        <v>19500</v>
      </c>
      <c r="J14" s="12" t="str">
        <f>J13</f>
        <v>A.      
B.
C.
…</v>
      </c>
      <c r="K14" s="10"/>
      <c r="L14" s="13" t="str">
        <f>L13</f>
        <v>Urząd Gminy Sadkowice</v>
      </c>
    </row>
    <row r="15" spans="1:12" ht="18.75" customHeight="1">
      <c r="A15" s="141"/>
      <c r="B15" s="153"/>
      <c r="C15" s="153"/>
      <c r="D15" s="7"/>
      <c r="E15" s="9" t="s">
        <v>23</v>
      </c>
      <c r="F15" s="39">
        <v>5000</v>
      </c>
      <c r="G15" s="39">
        <v>5000</v>
      </c>
      <c r="H15" s="39">
        <v>5000</v>
      </c>
      <c r="I15" s="39"/>
      <c r="J15" s="12" t="str">
        <f>J14</f>
        <v>A.      
B.
C.
…</v>
      </c>
      <c r="K15" s="7"/>
      <c r="L15" s="13" t="str">
        <f>L13</f>
        <v>Urząd Gminy Sadkowice</v>
      </c>
    </row>
    <row r="16" spans="1:12" ht="17.25" customHeight="1">
      <c r="A16" s="129">
        <v>2</v>
      </c>
      <c r="B16" s="154">
        <v>600</v>
      </c>
      <c r="C16" s="154">
        <v>60016</v>
      </c>
      <c r="D16" s="15"/>
      <c r="E16" s="132" t="s">
        <v>53</v>
      </c>
      <c r="F16" s="146">
        <v>1505300</v>
      </c>
      <c r="G16" s="146">
        <v>1235300</v>
      </c>
      <c r="H16" s="146">
        <v>235300</v>
      </c>
      <c r="I16" s="146">
        <v>1000000</v>
      </c>
      <c r="J16" s="127" t="str">
        <f>J15</f>
        <v>A.      
B.
C.
…</v>
      </c>
      <c r="K16" s="140"/>
      <c r="L16" s="129" t="s">
        <v>21</v>
      </c>
    </row>
    <row r="17" spans="1:12" ht="69" customHeight="1">
      <c r="A17" s="130"/>
      <c r="B17" s="155"/>
      <c r="C17" s="155"/>
      <c r="D17" s="15"/>
      <c r="E17" s="133"/>
      <c r="F17" s="147"/>
      <c r="G17" s="147"/>
      <c r="H17" s="147"/>
      <c r="I17" s="147"/>
      <c r="J17" s="128"/>
      <c r="K17" s="141"/>
      <c r="L17" s="130"/>
    </row>
    <row r="18" spans="1:12" ht="24" customHeight="1">
      <c r="A18" s="16">
        <v>3</v>
      </c>
      <c r="B18" s="17">
        <v>700</v>
      </c>
      <c r="C18" s="18">
        <v>70005</v>
      </c>
      <c r="D18" s="15"/>
      <c r="E18" s="19" t="s">
        <v>24</v>
      </c>
      <c r="F18" s="41">
        <v>25000</v>
      </c>
      <c r="G18" s="41">
        <v>25000</v>
      </c>
      <c r="H18" s="41">
        <v>25000</v>
      </c>
      <c r="I18" s="41"/>
      <c r="J18" s="12" t="str">
        <f>J16</f>
        <v>A.      
B.
C.
…</v>
      </c>
      <c r="K18" s="11"/>
      <c r="L18" s="15" t="str">
        <f>L16</f>
        <v>Urząd Gminy Sadkowice</v>
      </c>
    </row>
    <row r="19" spans="1:13" ht="20.25" customHeight="1">
      <c r="A19" s="5">
        <v>4</v>
      </c>
      <c r="B19" s="21">
        <v>750</v>
      </c>
      <c r="C19" s="21">
        <v>75023</v>
      </c>
      <c r="D19" s="5"/>
      <c r="E19" s="19" t="s">
        <v>25</v>
      </c>
      <c r="F19" s="41">
        <v>110000</v>
      </c>
      <c r="G19" s="41">
        <v>60000</v>
      </c>
      <c r="H19" s="40">
        <v>60000</v>
      </c>
      <c r="I19" s="40"/>
      <c r="J19" s="23" t="str">
        <f aca="true" t="shared" si="0" ref="J19:J26">J18</f>
        <v>A.      
B.
C.
…</v>
      </c>
      <c r="K19" s="22"/>
      <c r="L19" s="20" t="s">
        <v>21</v>
      </c>
      <c r="M19" s="24"/>
    </row>
    <row r="20" spans="1:13" ht="32.25" customHeight="1">
      <c r="A20" s="7"/>
      <c r="B20" s="25">
        <v>754</v>
      </c>
      <c r="C20" s="26">
        <v>75412</v>
      </c>
      <c r="D20" s="27"/>
      <c r="E20" s="19" t="s">
        <v>51</v>
      </c>
      <c r="F20" s="41">
        <v>15000</v>
      </c>
      <c r="G20" s="41">
        <v>15000</v>
      </c>
      <c r="H20" s="40">
        <v>15000</v>
      </c>
      <c r="I20" s="40"/>
      <c r="J20" s="23"/>
      <c r="K20" s="22"/>
      <c r="L20" s="20"/>
      <c r="M20" s="24"/>
    </row>
    <row r="21" spans="1:13" ht="59.25" customHeight="1">
      <c r="A21" s="140">
        <v>5</v>
      </c>
      <c r="B21" s="142">
        <v>801</v>
      </c>
      <c r="C21" s="160">
        <v>80101</v>
      </c>
      <c r="D21" s="27"/>
      <c r="E21" s="19" t="s">
        <v>54</v>
      </c>
      <c r="F21" s="41">
        <v>1000000</v>
      </c>
      <c r="G21" s="41">
        <v>160000</v>
      </c>
      <c r="H21" s="40">
        <v>160000</v>
      </c>
      <c r="I21" s="40"/>
      <c r="J21" s="23" t="str">
        <f>J19</f>
        <v>A.      
B.
C.
…</v>
      </c>
      <c r="K21" s="22"/>
      <c r="L21" s="20" t="s">
        <v>21</v>
      </c>
      <c r="M21" s="24"/>
    </row>
    <row r="22" spans="1:12" ht="15.75" customHeight="1">
      <c r="A22" s="150"/>
      <c r="B22" s="159"/>
      <c r="C22" s="161"/>
      <c r="D22" s="28"/>
      <c r="E22" s="29" t="s">
        <v>26</v>
      </c>
      <c r="F22" s="42">
        <v>20000</v>
      </c>
      <c r="G22" s="42">
        <v>20000</v>
      </c>
      <c r="H22" s="42">
        <v>20000</v>
      </c>
      <c r="I22" s="42"/>
      <c r="J22" s="30" t="str">
        <f t="shared" si="0"/>
        <v>A.      
B.
C.
…</v>
      </c>
      <c r="K22" s="14"/>
      <c r="L22" s="31" t="str">
        <f>L21</f>
        <v>Urząd Gminy Sadkowice</v>
      </c>
    </row>
    <row r="23" spans="1:12" ht="36" customHeight="1">
      <c r="A23" s="150"/>
      <c r="B23" s="159"/>
      <c r="C23" s="162"/>
      <c r="D23" s="28"/>
      <c r="E23" s="19" t="s">
        <v>55</v>
      </c>
      <c r="F23" s="40">
        <v>120000</v>
      </c>
      <c r="G23" s="40">
        <v>120000</v>
      </c>
      <c r="H23" s="40">
        <v>120000</v>
      </c>
      <c r="I23" s="40"/>
      <c r="J23" s="23" t="str">
        <f t="shared" si="0"/>
        <v>A.      
B.
C.
…</v>
      </c>
      <c r="K23" s="5"/>
      <c r="L23" s="20" t="str">
        <f>L22</f>
        <v>Urząd Gminy Sadkowice</v>
      </c>
    </row>
    <row r="24" spans="1:12" ht="18" customHeight="1">
      <c r="A24" s="150"/>
      <c r="B24" s="159"/>
      <c r="C24" s="156">
        <v>80110</v>
      </c>
      <c r="D24" s="5"/>
      <c r="E24" s="19" t="s">
        <v>27</v>
      </c>
      <c r="F24" s="40">
        <v>20000</v>
      </c>
      <c r="G24" s="40">
        <v>20000</v>
      </c>
      <c r="H24" s="40">
        <v>20000</v>
      </c>
      <c r="I24" s="40"/>
      <c r="J24" s="23" t="str">
        <f t="shared" si="0"/>
        <v>A.      
B.
C.
…</v>
      </c>
      <c r="K24" s="5"/>
      <c r="L24" s="15" t="s">
        <v>21</v>
      </c>
    </row>
    <row r="25" spans="1:12" ht="27" customHeight="1">
      <c r="A25" s="150"/>
      <c r="B25" s="159"/>
      <c r="C25" s="157"/>
      <c r="D25" s="14"/>
      <c r="E25" s="32" t="s">
        <v>28</v>
      </c>
      <c r="F25" s="42">
        <v>85000</v>
      </c>
      <c r="G25" s="42">
        <v>85000</v>
      </c>
      <c r="H25" s="42">
        <v>85000</v>
      </c>
      <c r="I25" s="42"/>
      <c r="J25" s="30" t="str">
        <f t="shared" si="0"/>
        <v>A.      
B.
C.
…</v>
      </c>
      <c r="K25" s="14"/>
      <c r="L25" s="33" t="s">
        <v>29</v>
      </c>
    </row>
    <row r="26" spans="1:12" ht="28.5" customHeight="1">
      <c r="A26" s="150"/>
      <c r="B26" s="159"/>
      <c r="C26" s="157"/>
      <c r="D26" s="28"/>
      <c r="E26" s="19" t="s">
        <v>30</v>
      </c>
      <c r="F26" s="40">
        <v>55000</v>
      </c>
      <c r="G26" s="40">
        <v>55000</v>
      </c>
      <c r="H26" s="40">
        <v>55000</v>
      </c>
      <c r="I26" s="40"/>
      <c r="J26" s="23" t="str">
        <f t="shared" si="0"/>
        <v>A.      
B.
C.
…</v>
      </c>
      <c r="K26" s="5"/>
      <c r="L26" s="15" t="str">
        <f>L25</f>
        <v>Urzad Gminy Sadkowice</v>
      </c>
    </row>
    <row r="27" spans="1:12" ht="37.5" customHeight="1">
      <c r="A27" s="150"/>
      <c r="B27" s="159"/>
      <c r="C27" s="157"/>
      <c r="D27" s="28"/>
      <c r="E27" s="32" t="s">
        <v>56</v>
      </c>
      <c r="F27" s="43">
        <v>1600000</v>
      </c>
      <c r="G27" s="43">
        <v>820000</v>
      </c>
      <c r="H27" s="42">
        <v>220000</v>
      </c>
      <c r="I27" s="43">
        <v>600000</v>
      </c>
      <c r="J27" s="30" t="str">
        <f>J25</f>
        <v>A.      
B.
C.
…</v>
      </c>
      <c r="K27" s="14"/>
      <c r="L27" s="33" t="s">
        <v>31</v>
      </c>
    </row>
    <row r="28" spans="1:12" ht="26.25" customHeight="1">
      <c r="A28" s="150"/>
      <c r="B28" s="159"/>
      <c r="C28" s="158"/>
      <c r="D28" s="27"/>
      <c r="E28" s="19" t="s">
        <v>49</v>
      </c>
      <c r="F28" s="41">
        <v>3000</v>
      </c>
      <c r="G28" s="41">
        <v>3000</v>
      </c>
      <c r="H28" s="40">
        <v>3000</v>
      </c>
      <c r="I28" s="41"/>
      <c r="J28" s="23" t="str">
        <f aca="true" t="shared" si="1" ref="J28:J34">J27</f>
        <v>A.      
B.
C.
…</v>
      </c>
      <c r="K28" s="5"/>
      <c r="L28" s="15" t="s">
        <v>50</v>
      </c>
    </row>
    <row r="29" spans="1:12" ht="25.5" customHeight="1">
      <c r="A29" s="150"/>
      <c r="B29" s="159"/>
      <c r="C29" s="131">
        <v>80113</v>
      </c>
      <c r="D29" s="28"/>
      <c r="E29" s="32" t="s">
        <v>32</v>
      </c>
      <c r="F29" s="43">
        <v>25000</v>
      </c>
      <c r="G29" s="43">
        <v>25000</v>
      </c>
      <c r="H29" s="42">
        <v>25000</v>
      </c>
      <c r="I29" s="43"/>
      <c r="J29" s="30" t="str">
        <f t="shared" si="1"/>
        <v>A.      
B.
C.
…</v>
      </c>
      <c r="K29" s="14"/>
      <c r="L29" s="33" t="str">
        <f>L27</f>
        <v>Urząd Gminy Sadkowice           </v>
      </c>
    </row>
    <row r="30" spans="1:12" ht="24.75" customHeight="1">
      <c r="A30" s="141"/>
      <c r="B30" s="143"/>
      <c r="C30" s="163"/>
      <c r="D30" s="27"/>
      <c r="E30" s="19" t="s">
        <v>33</v>
      </c>
      <c r="F30" s="41">
        <v>145000</v>
      </c>
      <c r="G30" s="41">
        <v>145000</v>
      </c>
      <c r="H30" s="40"/>
      <c r="I30" s="41">
        <v>145000</v>
      </c>
      <c r="J30" s="23" t="str">
        <f t="shared" si="1"/>
        <v>A.      
B.
C.
…</v>
      </c>
      <c r="K30" s="5"/>
      <c r="L30" s="15" t="str">
        <f>L29</f>
        <v>Urząd Gminy Sadkowice           </v>
      </c>
    </row>
    <row r="31" spans="1:12" ht="28.5" customHeight="1">
      <c r="A31" s="140">
        <v>6</v>
      </c>
      <c r="B31" s="142">
        <v>852</v>
      </c>
      <c r="C31" s="138">
        <v>85219</v>
      </c>
      <c r="D31" s="5"/>
      <c r="E31" s="19" t="s">
        <v>34</v>
      </c>
      <c r="F31" s="40">
        <v>110000</v>
      </c>
      <c r="G31" s="40">
        <v>60000</v>
      </c>
      <c r="H31" s="40">
        <v>60000</v>
      </c>
      <c r="I31" s="40"/>
      <c r="J31" s="23" t="str">
        <f t="shared" si="1"/>
        <v>A.      
B.
C.
…</v>
      </c>
      <c r="K31" s="5"/>
      <c r="L31" s="15" t="s">
        <v>21</v>
      </c>
    </row>
    <row r="32" spans="1:12" ht="24" customHeight="1">
      <c r="A32" s="141"/>
      <c r="B32" s="143"/>
      <c r="C32" s="139"/>
      <c r="D32" s="5"/>
      <c r="E32" s="19" t="s">
        <v>47</v>
      </c>
      <c r="F32" s="40">
        <v>5000</v>
      </c>
      <c r="G32" s="40">
        <v>5000</v>
      </c>
      <c r="H32" s="40">
        <v>5000</v>
      </c>
      <c r="I32" s="40"/>
      <c r="J32" s="23"/>
      <c r="K32" s="5"/>
      <c r="L32" s="15" t="s">
        <v>48</v>
      </c>
    </row>
    <row r="33" spans="1:12" ht="23.25" customHeight="1">
      <c r="A33" s="140">
        <v>7</v>
      </c>
      <c r="B33" s="142">
        <v>900</v>
      </c>
      <c r="C33" s="138">
        <v>90015</v>
      </c>
      <c r="D33" s="5"/>
      <c r="E33" s="19" t="s">
        <v>35</v>
      </c>
      <c r="F33" s="40">
        <v>40000</v>
      </c>
      <c r="G33" s="40">
        <v>40000</v>
      </c>
      <c r="H33" s="40">
        <v>40000</v>
      </c>
      <c r="I33" s="40"/>
      <c r="J33" s="23" t="str">
        <f>J31</f>
        <v>A.      
B.
C.
…</v>
      </c>
      <c r="K33" s="5"/>
      <c r="L33" s="15" t="str">
        <f>L31</f>
        <v>Urząd Gminy Sadkowice</v>
      </c>
    </row>
    <row r="34" spans="1:12" ht="80.25" customHeight="1">
      <c r="A34" s="141"/>
      <c r="B34" s="143"/>
      <c r="C34" s="139"/>
      <c r="D34" s="5"/>
      <c r="E34" s="19" t="s">
        <v>46</v>
      </c>
      <c r="F34" s="40">
        <v>179388</v>
      </c>
      <c r="G34" s="40">
        <v>179388</v>
      </c>
      <c r="H34" s="40">
        <v>17938</v>
      </c>
      <c r="I34" s="40">
        <v>161450</v>
      </c>
      <c r="J34" s="23" t="str">
        <f t="shared" si="1"/>
        <v>A.      
B.
C.
…</v>
      </c>
      <c r="K34" s="5"/>
      <c r="L34" s="15" t="str">
        <f>L33</f>
        <v>Urząd Gminy Sadkowice</v>
      </c>
    </row>
    <row r="35" spans="1:12" ht="24" customHeight="1">
      <c r="A35" s="140">
        <v>8</v>
      </c>
      <c r="B35" s="142">
        <v>921</v>
      </c>
      <c r="C35" s="138">
        <v>92195</v>
      </c>
      <c r="D35" s="5"/>
      <c r="E35" s="19" t="s">
        <v>36</v>
      </c>
      <c r="F35" s="40">
        <v>359000</v>
      </c>
      <c r="G35" s="40">
        <v>20000</v>
      </c>
      <c r="H35" s="40">
        <v>5000</v>
      </c>
      <c r="I35" s="40">
        <v>15000</v>
      </c>
      <c r="J35" s="23" t="str">
        <f>J33</f>
        <v>A.      
B.
C.
…</v>
      </c>
      <c r="K35" s="11"/>
      <c r="L35" s="15" t="str">
        <f>L33</f>
        <v>Urząd Gminy Sadkowice</v>
      </c>
    </row>
    <row r="36" spans="1:12" ht="22.5" customHeight="1">
      <c r="A36" s="141"/>
      <c r="B36" s="143"/>
      <c r="C36" s="139"/>
      <c r="D36" s="5"/>
      <c r="E36" s="19" t="s">
        <v>37</v>
      </c>
      <c r="F36" s="40">
        <v>3000</v>
      </c>
      <c r="G36" s="40">
        <v>3000</v>
      </c>
      <c r="H36" s="40">
        <v>3000</v>
      </c>
      <c r="I36" s="40"/>
      <c r="J36" s="23" t="str">
        <f>J35</f>
        <v>A.      
B.
C.
…</v>
      </c>
      <c r="K36" s="11"/>
      <c r="L36" s="15" t="str">
        <f>L35</f>
        <v>Urząd Gminy Sadkowice</v>
      </c>
    </row>
    <row r="37" spans="1:12" ht="18" customHeight="1">
      <c r="A37" s="135" t="s">
        <v>38</v>
      </c>
      <c r="B37" s="136"/>
      <c r="C37" s="136"/>
      <c r="D37" s="136"/>
      <c r="E37" s="137"/>
      <c r="F37" s="44">
        <f>SUM(F12:F36)</f>
        <v>10515688</v>
      </c>
      <c r="G37" s="44">
        <f>SUM(G12:G36)</f>
        <v>3406688</v>
      </c>
      <c r="H37" s="44">
        <f>SUM(H12:H36)</f>
        <v>1240738</v>
      </c>
      <c r="I37" s="44">
        <f>SUM(I12:I36)</f>
        <v>2165950</v>
      </c>
      <c r="J37" s="34"/>
      <c r="K37" s="34"/>
      <c r="L37" s="21" t="s">
        <v>39</v>
      </c>
    </row>
    <row r="38" spans="1:12" ht="12.75">
      <c r="A38" s="35" t="s">
        <v>40</v>
      </c>
      <c r="B38" s="36"/>
      <c r="C38" s="35"/>
      <c r="D38" s="35"/>
      <c r="E38" s="35"/>
      <c r="F38" s="35"/>
      <c r="G38" s="35"/>
      <c r="H38" s="35"/>
      <c r="I38" s="35"/>
      <c r="J38" s="131"/>
      <c r="K38" s="131"/>
      <c r="L38" s="131"/>
    </row>
    <row r="39" spans="1:12" ht="12.75">
      <c r="A39" s="35" t="s">
        <v>41</v>
      </c>
      <c r="B39" s="36"/>
      <c r="C39" s="35"/>
      <c r="D39" s="35"/>
      <c r="E39" s="35"/>
      <c r="F39" s="35"/>
      <c r="G39" s="35"/>
      <c r="H39" s="35"/>
      <c r="I39" s="35"/>
      <c r="J39" s="145" t="s">
        <v>42</v>
      </c>
      <c r="K39" s="145"/>
      <c r="L39" s="145"/>
    </row>
    <row r="40" spans="1:12" ht="12.75">
      <c r="A40" s="35" t="s">
        <v>43</v>
      </c>
      <c r="B40" s="36"/>
      <c r="C40" s="35"/>
      <c r="D40" s="35"/>
      <c r="E40" s="35"/>
      <c r="F40" s="35"/>
      <c r="G40" s="35"/>
      <c r="H40" s="35"/>
      <c r="I40" s="35"/>
      <c r="J40" s="144"/>
      <c r="K40" s="144"/>
      <c r="L40" s="144"/>
    </row>
    <row r="41" spans="10:12" ht="12.75">
      <c r="J41" s="145" t="s">
        <v>44</v>
      </c>
      <c r="K41" s="145"/>
      <c r="L41" s="145"/>
    </row>
    <row r="42" ht="12.75">
      <c r="A42" s="37"/>
    </row>
  </sheetData>
  <mergeCells count="52">
    <mergeCell ref="A31:A32"/>
    <mergeCell ref="B31:B32"/>
    <mergeCell ref="C31:C32"/>
    <mergeCell ref="C24:C28"/>
    <mergeCell ref="A21:A30"/>
    <mergeCell ref="B21:B30"/>
    <mergeCell ref="C21:C23"/>
    <mergeCell ref="C29:C30"/>
    <mergeCell ref="A12:A15"/>
    <mergeCell ref="B12:B15"/>
    <mergeCell ref="C13:C15"/>
    <mergeCell ref="A16:A17"/>
    <mergeCell ref="B16:B17"/>
    <mergeCell ref="C16:C17"/>
    <mergeCell ref="J1:L1"/>
    <mergeCell ref="J2:L2"/>
    <mergeCell ref="J3:L3"/>
    <mergeCell ref="J4:L4"/>
    <mergeCell ref="A5:L5"/>
    <mergeCell ref="A6:A10"/>
    <mergeCell ref="B6:B10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J8:J10"/>
    <mergeCell ref="K8:K10"/>
    <mergeCell ref="E16:E17"/>
    <mergeCell ref="F16:F17"/>
    <mergeCell ref="G16:G17"/>
    <mergeCell ref="H16:H17"/>
    <mergeCell ref="J40:L40"/>
    <mergeCell ref="J39:L39"/>
    <mergeCell ref="J41:L41"/>
    <mergeCell ref="I16:I17"/>
    <mergeCell ref="J16:J17"/>
    <mergeCell ref="K16:K17"/>
    <mergeCell ref="L16:L17"/>
    <mergeCell ref="J38:L38"/>
    <mergeCell ref="A37:E37"/>
    <mergeCell ref="C33:C34"/>
    <mergeCell ref="A35:A36"/>
    <mergeCell ref="B35:B36"/>
    <mergeCell ref="C35:C36"/>
    <mergeCell ref="A33:A34"/>
    <mergeCell ref="B33:B34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H6" sqref="H6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3.421875" style="1" customWidth="1"/>
    <col min="4" max="4" width="17.140625" style="1" customWidth="1"/>
    <col min="5" max="16384" width="9.140625" style="1" customWidth="1"/>
  </cols>
  <sheetData>
    <row r="1" ht="12.75">
      <c r="D1" s="3" t="s">
        <v>103</v>
      </c>
    </row>
    <row r="2" ht="12.75">
      <c r="D2" s="38" t="s">
        <v>175</v>
      </c>
    </row>
    <row r="3" ht="12.75">
      <c r="D3" s="1" t="s">
        <v>57</v>
      </c>
    </row>
    <row r="4" ht="12.75">
      <c r="D4" s="38" t="s">
        <v>176</v>
      </c>
    </row>
    <row r="5" ht="30" customHeight="1"/>
    <row r="6" spans="1:4" ht="15" customHeight="1">
      <c r="A6" s="165" t="s">
        <v>58</v>
      </c>
      <c r="B6" s="165"/>
      <c r="C6" s="165"/>
      <c r="D6" s="165"/>
    </row>
    <row r="7" ht="6.75" customHeight="1">
      <c r="A7" s="45"/>
    </row>
    <row r="8" ht="12.75">
      <c r="D8" s="46" t="s">
        <v>59</v>
      </c>
    </row>
    <row r="9" spans="1:4" ht="15" customHeight="1">
      <c r="A9" s="166" t="s">
        <v>3</v>
      </c>
      <c r="B9" s="166" t="s">
        <v>60</v>
      </c>
      <c r="C9" s="167" t="s">
        <v>61</v>
      </c>
      <c r="D9" s="167" t="s">
        <v>62</v>
      </c>
    </row>
    <row r="10" spans="1:4" ht="15" customHeight="1">
      <c r="A10" s="166"/>
      <c r="B10" s="166"/>
      <c r="C10" s="166"/>
      <c r="D10" s="167"/>
    </row>
    <row r="11" spans="1:4" ht="15.75" customHeight="1">
      <c r="A11" s="166"/>
      <c r="B11" s="166"/>
      <c r="C11" s="166"/>
      <c r="D11" s="167"/>
    </row>
    <row r="12" spans="1:4" s="48" customFormat="1" ht="6.75" customHeight="1">
      <c r="A12" s="47">
        <v>1</v>
      </c>
      <c r="B12" s="47">
        <v>2</v>
      </c>
      <c r="C12" s="47">
        <v>3</v>
      </c>
      <c r="D12" s="47">
        <v>4</v>
      </c>
    </row>
    <row r="13" spans="1:4" ht="18.75" customHeight="1">
      <c r="A13" s="164" t="s">
        <v>63</v>
      </c>
      <c r="B13" s="164"/>
      <c r="C13" s="49"/>
      <c r="D13" s="50">
        <v>3045051</v>
      </c>
    </row>
    <row r="14" spans="1:4" ht="18.75" customHeight="1">
      <c r="A14" s="51" t="s">
        <v>64</v>
      </c>
      <c r="B14" s="52" t="s">
        <v>65</v>
      </c>
      <c r="C14" s="51" t="s">
        <v>66</v>
      </c>
      <c r="D14" s="53">
        <v>1726601</v>
      </c>
    </row>
    <row r="15" spans="1:4" ht="18.75" customHeight="1">
      <c r="A15" s="54" t="s">
        <v>67</v>
      </c>
      <c r="B15" s="55" t="s">
        <v>68</v>
      </c>
      <c r="C15" s="54" t="s">
        <v>66</v>
      </c>
      <c r="D15" s="56">
        <v>161450</v>
      </c>
    </row>
    <row r="16" spans="1:4" ht="51">
      <c r="A16" s="54" t="s">
        <v>69</v>
      </c>
      <c r="B16" s="57" t="s">
        <v>70</v>
      </c>
      <c r="C16" s="54" t="s">
        <v>71</v>
      </c>
      <c r="D16" s="56">
        <v>207000</v>
      </c>
    </row>
    <row r="17" spans="1:4" ht="18.75" customHeight="1">
      <c r="A17" s="54" t="s">
        <v>72</v>
      </c>
      <c r="B17" s="55" t="s">
        <v>73</v>
      </c>
      <c r="C17" s="54" t="s">
        <v>74</v>
      </c>
      <c r="D17" s="56">
        <v>0</v>
      </c>
    </row>
    <row r="18" spans="1:4" ht="18.75" customHeight="1">
      <c r="A18" s="54" t="s">
        <v>75</v>
      </c>
      <c r="B18" s="55" t="s">
        <v>76</v>
      </c>
      <c r="C18" s="54" t="s">
        <v>77</v>
      </c>
      <c r="D18" s="56">
        <v>0</v>
      </c>
    </row>
    <row r="19" spans="1:4" ht="18.75" customHeight="1">
      <c r="A19" s="54" t="s">
        <v>78</v>
      </c>
      <c r="B19" s="55" t="s">
        <v>79</v>
      </c>
      <c r="C19" s="54" t="s">
        <v>80</v>
      </c>
      <c r="D19" s="56">
        <v>0</v>
      </c>
    </row>
    <row r="20" spans="1:4" ht="18.75" customHeight="1">
      <c r="A20" s="54" t="s">
        <v>81</v>
      </c>
      <c r="B20" s="55" t="s">
        <v>82</v>
      </c>
      <c r="C20" s="54" t="s">
        <v>83</v>
      </c>
      <c r="D20" s="56">
        <v>0</v>
      </c>
    </row>
    <row r="21" spans="1:4" ht="18.75" customHeight="1">
      <c r="A21" s="54" t="s">
        <v>84</v>
      </c>
      <c r="B21" s="58" t="s">
        <v>85</v>
      </c>
      <c r="C21" s="59" t="s">
        <v>86</v>
      </c>
      <c r="D21" s="60">
        <v>950000</v>
      </c>
    </row>
    <row r="22" spans="1:4" ht="18.75" customHeight="1">
      <c r="A22" s="164" t="s">
        <v>87</v>
      </c>
      <c r="B22" s="164"/>
      <c r="C22" s="49"/>
      <c r="D22" s="50">
        <v>859572</v>
      </c>
    </row>
    <row r="23" spans="1:4" ht="18.75" customHeight="1">
      <c r="A23" s="51" t="s">
        <v>64</v>
      </c>
      <c r="B23" s="52" t="s">
        <v>88</v>
      </c>
      <c r="C23" s="51" t="s">
        <v>89</v>
      </c>
      <c r="D23" s="61">
        <v>859572</v>
      </c>
    </row>
    <row r="24" spans="1:4" ht="18.75" customHeight="1">
      <c r="A24" s="54" t="s">
        <v>67</v>
      </c>
      <c r="B24" s="55" t="s">
        <v>90</v>
      </c>
      <c r="C24" s="54" t="s">
        <v>89</v>
      </c>
      <c r="D24" s="56">
        <v>0</v>
      </c>
    </row>
    <row r="25" spans="1:4" ht="38.25">
      <c r="A25" s="54" t="s">
        <v>69</v>
      </c>
      <c r="B25" s="57" t="s">
        <v>91</v>
      </c>
      <c r="C25" s="54" t="s">
        <v>92</v>
      </c>
      <c r="D25" s="56">
        <v>0</v>
      </c>
    </row>
    <row r="26" spans="1:4" ht="18.75" customHeight="1">
      <c r="A26" s="54" t="s">
        <v>72</v>
      </c>
      <c r="B26" s="55" t="s">
        <v>93</v>
      </c>
      <c r="C26" s="54" t="s">
        <v>94</v>
      </c>
      <c r="D26" s="56">
        <v>0</v>
      </c>
    </row>
    <row r="27" spans="1:4" ht="18.75" customHeight="1">
      <c r="A27" s="54" t="s">
        <v>75</v>
      </c>
      <c r="B27" s="55" t="s">
        <v>95</v>
      </c>
      <c r="C27" s="54" t="s">
        <v>96</v>
      </c>
      <c r="D27" s="56">
        <v>0</v>
      </c>
    </row>
    <row r="28" spans="1:4" ht="18.75" customHeight="1">
      <c r="A28" s="54" t="s">
        <v>78</v>
      </c>
      <c r="B28" s="55" t="s">
        <v>97</v>
      </c>
      <c r="C28" s="54" t="s">
        <v>98</v>
      </c>
      <c r="D28" s="56">
        <v>0</v>
      </c>
    </row>
    <row r="29" spans="1:4" ht="18.75" customHeight="1">
      <c r="A29" s="59" t="s">
        <v>81</v>
      </c>
      <c r="B29" s="58" t="s">
        <v>99</v>
      </c>
      <c r="C29" s="59" t="s">
        <v>100</v>
      </c>
      <c r="D29" s="60">
        <v>0</v>
      </c>
    </row>
    <row r="30" spans="1:4" ht="7.5" customHeight="1">
      <c r="A30" s="62"/>
      <c r="B30" s="64"/>
      <c r="C30" s="64"/>
      <c r="D30" s="64"/>
    </row>
    <row r="31" spans="1:6" ht="12.75">
      <c r="A31" s="65"/>
      <c r="B31" s="66"/>
      <c r="C31" s="66"/>
      <c r="D31" s="66"/>
      <c r="E31" s="67"/>
      <c r="F31" s="67"/>
    </row>
    <row r="32" spans="3:4" ht="12.75">
      <c r="C32" s="3"/>
      <c r="D32" s="3"/>
    </row>
    <row r="33" spans="3:4" ht="12.75">
      <c r="C33" s="3" t="s">
        <v>42</v>
      </c>
      <c r="D33" s="3"/>
    </row>
    <row r="34" spans="2:4" ht="12.75">
      <c r="B34" s="1" t="s">
        <v>101</v>
      </c>
      <c r="C34" s="3"/>
      <c r="D34" s="3"/>
    </row>
    <row r="35" spans="3:4" ht="12.75">
      <c r="C35" s="3" t="s">
        <v>102</v>
      </c>
      <c r="D35" s="3"/>
    </row>
  </sheetData>
  <sheetProtection/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H5" sqref="H5"/>
    </sheetView>
  </sheetViews>
  <sheetFormatPr defaultColWidth="9.140625" defaultRowHeight="12.75"/>
  <cols>
    <col min="1" max="1" width="4.140625" style="68" customWidth="1"/>
    <col min="2" max="2" width="8.140625" style="68" customWidth="1"/>
    <col min="3" max="3" width="10.00390625" style="68" customWidth="1"/>
    <col min="4" max="4" width="4.7109375" style="68" customWidth="1"/>
    <col min="5" max="5" width="26.28125" style="68" customWidth="1"/>
    <col min="6" max="6" width="25.140625" style="68" customWidth="1"/>
    <col min="7" max="7" width="15.7109375" style="68" customWidth="1"/>
    <col min="8" max="16384" width="9.140625" style="68" customWidth="1"/>
  </cols>
  <sheetData>
    <row r="1" ht="12.75">
      <c r="F1" s="96" t="s">
        <v>117</v>
      </c>
    </row>
    <row r="2" ht="12.75">
      <c r="F2" s="96" t="s">
        <v>177</v>
      </c>
    </row>
    <row r="3" ht="12.75">
      <c r="F3" s="68" t="s">
        <v>104</v>
      </c>
    </row>
    <row r="4" ht="12.75">
      <c r="F4" s="96" t="s">
        <v>178</v>
      </c>
    </row>
    <row r="5" ht="49.5" customHeight="1"/>
    <row r="6" spans="1:7" ht="19.5" customHeight="1">
      <c r="A6" s="165" t="s">
        <v>105</v>
      </c>
      <c r="B6" s="165"/>
      <c r="C6" s="165"/>
      <c r="D6" s="165"/>
      <c r="E6" s="165"/>
      <c r="F6" s="165"/>
      <c r="G6" s="165"/>
    </row>
    <row r="7" spans="1:9" ht="39.75" customHeight="1">
      <c r="A7" s="168" t="s">
        <v>106</v>
      </c>
      <c r="B7" s="168"/>
      <c r="C7" s="168"/>
      <c r="D7" s="168"/>
      <c r="E7" s="168"/>
      <c r="F7" s="168"/>
      <c r="G7" s="69"/>
      <c r="H7" s="70"/>
      <c r="I7" s="70"/>
    </row>
    <row r="8" spans="5:7" ht="19.5" customHeight="1">
      <c r="E8" s="1"/>
      <c r="F8" s="1"/>
      <c r="G8" s="71" t="s">
        <v>59</v>
      </c>
    </row>
    <row r="9" spans="1:7" ht="19.5" customHeight="1">
      <c r="A9" s="166" t="s">
        <v>3</v>
      </c>
      <c r="B9" s="166" t="s">
        <v>4</v>
      </c>
      <c r="C9" s="166" t="s">
        <v>107</v>
      </c>
      <c r="D9" s="172" t="s">
        <v>108</v>
      </c>
      <c r="E9" s="167" t="s">
        <v>109</v>
      </c>
      <c r="F9" s="167" t="s">
        <v>110</v>
      </c>
      <c r="G9" s="167" t="s">
        <v>111</v>
      </c>
    </row>
    <row r="10" spans="1:7" ht="19.5" customHeight="1">
      <c r="A10" s="166"/>
      <c r="B10" s="166"/>
      <c r="C10" s="166"/>
      <c r="D10" s="173"/>
      <c r="E10" s="167"/>
      <c r="F10" s="167"/>
      <c r="G10" s="167"/>
    </row>
    <row r="11" spans="1:7" ht="19.5" customHeight="1">
      <c r="A11" s="166"/>
      <c r="B11" s="166"/>
      <c r="C11" s="166"/>
      <c r="D11" s="174"/>
      <c r="E11" s="167"/>
      <c r="F11" s="167"/>
      <c r="G11" s="167"/>
    </row>
    <row r="12" spans="1:7" ht="7.5" customHeight="1">
      <c r="A12" s="72">
        <v>1</v>
      </c>
      <c r="B12" s="73">
        <v>2</v>
      </c>
      <c r="C12" s="73">
        <v>3</v>
      </c>
      <c r="D12" s="73">
        <v>4</v>
      </c>
      <c r="E12" s="73">
        <v>5</v>
      </c>
      <c r="F12" s="73">
        <v>6</v>
      </c>
      <c r="G12" s="73">
        <v>7</v>
      </c>
    </row>
    <row r="13" spans="1:7" ht="79.5" customHeight="1">
      <c r="A13" s="74">
        <v>1</v>
      </c>
      <c r="B13" s="75">
        <v>801</v>
      </c>
      <c r="C13" s="75">
        <v>80104</v>
      </c>
      <c r="D13" s="76">
        <v>2310</v>
      </c>
      <c r="E13" s="77" t="s">
        <v>118</v>
      </c>
      <c r="F13" s="77" t="s">
        <v>116</v>
      </c>
      <c r="G13" s="78">
        <v>5750</v>
      </c>
    </row>
    <row r="14" spans="1:7" ht="30" customHeight="1" hidden="1">
      <c r="A14" s="79"/>
      <c r="B14" s="80"/>
      <c r="C14" s="80"/>
      <c r="D14" s="80"/>
      <c r="E14" s="79"/>
      <c r="F14" s="79"/>
      <c r="G14" s="81">
        <f>-G15</f>
        <v>0</v>
      </c>
    </row>
    <row r="15" spans="1:7" ht="30" customHeight="1" hidden="1">
      <c r="A15" s="79"/>
      <c r="B15" s="80"/>
      <c r="C15" s="80"/>
      <c r="D15" s="80"/>
      <c r="E15" s="79"/>
      <c r="F15" s="79"/>
      <c r="G15" s="81">
        <v>0</v>
      </c>
    </row>
    <row r="16" spans="1:7" ht="30" customHeight="1" hidden="1">
      <c r="A16" s="82"/>
      <c r="B16" s="83"/>
      <c r="C16" s="83"/>
      <c r="D16" s="83"/>
      <c r="E16" s="82"/>
      <c r="F16" s="82"/>
      <c r="G16" s="84"/>
    </row>
    <row r="17" spans="1:7" ht="30" customHeight="1" hidden="1">
      <c r="A17" s="85"/>
      <c r="B17" s="86"/>
      <c r="C17" s="86"/>
      <c r="D17" s="86"/>
      <c r="E17" s="85"/>
      <c r="F17" s="85"/>
      <c r="G17" s="87"/>
    </row>
    <row r="18" spans="1:7" ht="39.75" customHeight="1">
      <c r="A18" s="88">
        <v>2</v>
      </c>
      <c r="B18" s="89">
        <v>853</v>
      </c>
      <c r="C18" s="89">
        <v>85333</v>
      </c>
      <c r="D18" s="90">
        <v>2320</v>
      </c>
      <c r="E18" s="91" t="s">
        <v>112</v>
      </c>
      <c r="F18" s="91" t="s">
        <v>113</v>
      </c>
      <c r="G18" s="92">
        <v>1000</v>
      </c>
    </row>
    <row r="19" spans="1:7" s="1" customFormat="1" ht="30" customHeight="1">
      <c r="A19" s="169" t="s">
        <v>38</v>
      </c>
      <c r="B19" s="170"/>
      <c r="C19" s="170"/>
      <c r="D19" s="170"/>
      <c r="E19" s="171"/>
      <c r="F19" s="93"/>
      <c r="G19" s="50">
        <f>SUM(G13:G18)</f>
        <v>6750</v>
      </c>
    </row>
    <row r="21" ht="12.75">
      <c r="A21" s="37"/>
    </row>
    <row r="22" ht="12.75">
      <c r="F22" s="94"/>
    </row>
    <row r="23" spans="6:7" ht="12.75">
      <c r="F23" s="94" t="s">
        <v>114</v>
      </c>
      <c r="G23" s="94"/>
    </row>
    <row r="24" spans="6:7" ht="12.75">
      <c r="F24" s="94"/>
      <c r="G24" s="94"/>
    </row>
    <row r="25" spans="6:7" ht="12.75">
      <c r="F25" s="94" t="s">
        <v>115</v>
      </c>
      <c r="G25" s="94"/>
    </row>
  </sheetData>
  <sheetProtection/>
  <mergeCells count="10">
    <mergeCell ref="A7:F7"/>
    <mergeCell ref="A19:E19"/>
    <mergeCell ref="A6:G6"/>
    <mergeCell ref="G9:G11"/>
    <mergeCell ref="E9:E11"/>
    <mergeCell ref="F9:F11"/>
    <mergeCell ref="A9:A11"/>
    <mergeCell ref="B9:B11"/>
    <mergeCell ref="C9:C11"/>
    <mergeCell ref="D9:D11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workbookViewId="0" topLeftCell="A1">
      <selection activeCell="G3" sqref="G3"/>
    </sheetView>
  </sheetViews>
  <sheetFormatPr defaultColWidth="9.140625" defaultRowHeight="12.75"/>
  <cols>
    <col min="1" max="1" width="6.28125" style="68" customWidth="1"/>
    <col min="2" max="2" width="30.8515625" style="68" customWidth="1"/>
    <col min="3" max="3" width="11.28125" style="68" customWidth="1"/>
    <col min="4" max="4" width="12.28125" style="68" hidden="1" customWidth="1"/>
    <col min="5" max="5" width="12.28125" style="68" customWidth="1"/>
    <col min="6" max="6" width="12.421875" style="68" customWidth="1"/>
    <col min="7" max="7" width="11.421875" style="68" customWidth="1"/>
    <col min="8" max="8" width="12.140625" style="68" customWidth="1"/>
    <col min="9" max="9" width="10.57421875" style="68" customWidth="1"/>
    <col min="10" max="10" width="11.421875" style="68" customWidth="1"/>
    <col min="11" max="11" width="11.140625" style="68" customWidth="1"/>
    <col min="12" max="13" width="11.57421875" style="68" customWidth="1"/>
    <col min="14" max="14" width="11.00390625" style="68" customWidth="1"/>
    <col min="15" max="16384" width="9.140625" style="68" customWidth="1"/>
  </cols>
  <sheetData>
    <row r="1" spans="11:13" ht="12.75">
      <c r="K1" s="94" t="s">
        <v>172</v>
      </c>
      <c r="L1" s="94"/>
      <c r="M1" s="94"/>
    </row>
    <row r="2" ht="12.75">
      <c r="K2" s="96" t="s">
        <v>175</v>
      </c>
    </row>
    <row r="3" ht="12.75">
      <c r="K3" s="68" t="s">
        <v>57</v>
      </c>
    </row>
    <row r="4" ht="12.75">
      <c r="K4" s="96" t="s">
        <v>176</v>
      </c>
    </row>
    <row r="5" spans="1:14" ht="18">
      <c r="A5" s="175" t="s">
        <v>119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99" customFormat="1" ht="35.25" customHeight="1">
      <c r="A7" s="176" t="s">
        <v>3</v>
      </c>
      <c r="B7" s="176" t="s">
        <v>120</v>
      </c>
      <c r="C7" s="177" t="s">
        <v>121</v>
      </c>
      <c r="D7" s="179" t="s">
        <v>122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99" customFormat="1" ht="23.25" customHeight="1">
      <c r="A8" s="176"/>
      <c r="B8" s="176"/>
      <c r="C8" s="178"/>
      <c r="D8" s="98">
        <v>2007</v>
      </c>
      <c r="E8" s="98">
        <v>2008</v>
      </c>
      <c r="F8" s="98">
        <v>2009</v>
      </c>
      <c r="G8" s="98">
        <v>2010</v>
      </c>
      <c r="H8" s="98">
        <v>2011</v>
      </c>
      <c r="I8" s="98">
        <v>2012</v>
      </c>
      <c r="J8" s="98">
        <v>2013</v>
      </c>
      <c r="K8" s="98">
        <v>2014</v>
      </c>
      <c r="L8" s="98">
        <v>2015</v>
      </c>
      <c r="M8" s="98">
        <v>2016</v>
      </c>
      <c r="N8" s="98">
        <v>2017</v>
      </c>
    </row>
    <row r="9" spans="1:14" s="101" customFormat="1" ht="8.25">
      <c r="A9" s="100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  <c r="J9" s="100">
        <v>10</v>
      </c>
      <c r="K9" s="100">
        <v>11</v>
      </c>
      <c r="L9" s="100">
        <v>12</v>
      </c>
      <c r="M9" s="100">
        <v>13</v>
      </c>
      <c r="N9" s="100">
        <v>14</v>
      </c>
    </row>
    <row r="10" spans="1:14" s="99" customFormat="1" ht="24.75" customHeight="1">
      <c r="A10" s="102" t="s">
        <v>64</v>
      </c>
      <c r="B10" s="103" t="s">
        <v>167</v>
      </c>
      <c r="C10" s="104">
        <f>C15+C11</f>
        <v>4903090</v>
      </c>
      <c r="D10" s="104">
        <v>4961083</v>
      </c>
      <c r="E10" s="104">
        <f aca="true" t="shared" si="0" ref="E10:N10">E11+E15+E20</f>
        <v>6240341</v>
      </c>
      <c r="F10" s="104">
        <f t="shared" si="0"/>
        <v>6380769</v>
      </c>
      <c r="G10" s="104">
        <f t="shared" si="0"/>
        <v>6097477</v>
      </c>
      <c r="H10" s="104">
        <f t="shared" si="0"/>
        <v>6045779</v>
      </c>
      <c r="I10" s="104">
        <f t="shared" si="0"/>
        <v>6303663</v>
      </c>
      <c r="J10" s="104">
        <f t="shared" si="0"/>
        <v>6450435</v>
      </c>
      <c r="K10" s="104">
        <f t="shared" si="0"/>
        <v>6486095</v>
      </c>
      <c r="L10" s="104">
        <f t="shared" si="0"/>
        <v>6410643</v>
      </c>
      <c r="M10" s="104">
        <f t="shared" si="0"/>
        <v>6224079</v>
      </c>
      <c r="N10" s="104">
        <f t="shared" si="0"/>
        <v>5989155</v>
      </c>
    </row>
    <row r="11" spans="1:14" s="108" customFormat="1" ht="24.75" customHeight="1">
      <c r="A11" s="105" t="s">
        <v>123</v>
      </c>
      <c r="B11" s="106" t="s">
        <v>124</v>
      </c>
      <c r="C11" s="107">
        <v>3212894</v>
      </c>
      <c r="D11" s="107">
        <v>3212894</v>
      </c>
      <c r="E11" s="107">
        <f aca="true" t="shared" si="1" ref="E11:N11">E12+E13</f>
        <v>4145290</v>
      </c>
      <c r="F11" s="107">
        <f t="shared" si="1"/>
        <v>5173769</v>
      </c>
      <c r="G11" s="107">
        <f t="shared" si="1"/>
        <v>5097477</v>
      </c>
      <c r="H11" s="107">
        <f t="shared" si="1"/>
        <v>5045779</v>
      </c>
      <c r="I11" s="107">
        <f t="shared" si="1"/>
        <v>5303663</v>
      </c>
      <c r="J11" s="107">
        <f t="shared" si="1"/>
        <v>5450435</v>
      </c>
      <c r="K11" s="107">
        <f t="shared" si="1"/>
        <v>5486095</v>
      </c>
      <c r="L11" s="107">
        <f t="shared" si="1"/>
        <v>5410643</v>
      </c>
      <c r="M11" s="107">
        <f t="shared" si="1"/>
        <v>5224079</v>
      </c>
      <c r="N11" s="107">
        <f t="shared" si="1"/>
        <v>4989155</v>
      </c>
    </row>
    <row r="12" spans="1:14" s="108" customFormat="1" ht="15" customHeight="1">
      <c r="A12" s="109" t="s">
        <v>125</v>
      </c>
      <c r="B12" s="110" t="s">
        <v>126</v>
      </c>
      <c r="C12" s="111">
        <v>0</v>
      </c>
      <c r="D12" s="111">
        <v>0</v>
      </c>
      <c r="E12" s="111"/>
      <c r="F12" s="111">
        <v>161450</v>
      </c>
      <c r="G12" s="111">
        <v>48435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/>
      <c r="N12" s="111">
        <v>0</v>
      </c>
    </row>
    <row r="13" spans="1:14" s="108" customFormat="1" ht="15" customHeight="1">
      <c r="A13" s="109" t="s">
        <v>127</v>
      </c>
      <c r="B13" s="110" t="s">
        <v>128</v>
      </c>
      <c r="C13" s="111">
        <v>3212894</v>
      </c>
      <c r="D13" s="111">
        <v>3212894</v>
      </c>
      <c r="E13" s="111">
        <v>4145290</v>
      </c>
      <c r="F13" s="111">
        <v>5012319</v>
      </c>
      <c r="G13" s="111">
        <v>5049042</v>
      </c>
      <c r="H13" s="111">
        <v>5045779</v>
      </c>
      <c r="I13" s="111">
        <v>5303663</v>
      </c>
      <c r="J13" s="111">
        <v>5450435</v>
      </c>
      <c r="K13" s="111">
        <v>5486095</v>
      </c>
      <c r="L13" s="111">
        <v>5410643</v>
      </c>
      <c r="M13" s="111">
        <v>5224079</v>
      </c>
      <c r="N13" s="111">
        <v>4989155</v>
      </c>
    </row>
    <row r="14" spans="1:14" s="108" customFormat="1" ht="15" customHeight="1">
      <c r="A14" s="109" t="s">
        <v>129</v>
      </c>
      <c r="B14" s="110" t="s">
        <v>130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/>
      <c r="N14" s="111">
        <v>0</v>
      </c>
    </row>
    <row r="15" spans="1:14" s="108" customFormat="1" ht="24.75" customHeight="1">
      <c r="A15" s="105" t="s">
        <v>131</v>
      </c>
      <c r="B15" s="106" t="s">
        <v>132</v>
      </c>
      <c r="C15" s="107">
        <f>C16+C17</f>
        <v>1690196</v>
      </c>
      <c r="D15" s="107">
        <v>1748189</v>
      </c>
      <c r="E15" s="107">
        <f>E17+E16</f>
        <v>1888051</v>
      </c>
      <c r="F15" s="107">
        <v>1000000</v>
      </c>
      <c r="G15" s="107">
        <f>G16+G17+G18+G19</f>
        <v>1000000</v>
      </c>
      <c r="H15" s="107">
        <v>1000000</v>
      </c>
      <c r="I15" s="107">
        <v>1000000</v>
      </c>
      <c r="J15" s="107">
        <v>1000000</v>
      </c>
      <c r="K15" s="107">
        <v>1000000</v>
      </c>
      <c r="L15" s="107">
        <v>1000000</v>
      </c>
      <c r="M15" s="107">
        <v>1000000</v>
      </c>
      <c r="N15" s="107">
        <v>1000000</v>
      </c>
    </row>
    <row r="16" spans="1:14" s="108" customFormat="1" ht="15" customHeight="1">
      <c r="A16" s="109" t="s">
        <v>133</v>
      </c>
      <c r="B16" s="110" t="s">
        <v>134</v>
      </c>
      <c r="C16" s="111"/>
      <c r="D16" s="111">
        <v>54000</v>
      </c>
      <c r="E16" s="111">
        <v>161450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/>
      <c r="N16" s="111">
        <v>0</v>
      </c>
    </row>
    <row r="17" spans="1:14" s="108" customFormat="1" ht="15" customHeight="1">
      <c r="A17" s="109" t="s">
        <v>135</v>
      </c>
      <c r="B17" s="110" t="s">
        <v>136</v>
      </c>
      <c r="C17" s="111">
        <v>1690196</v>
      </c>
      <c r="D17" s="111">
        <v>1694189</v>
      </c>
      <c r="E17" s="111">
        <v>1726601</v>
      </c>
      <c r="F17" s="111">
        <v>1000000</v>
      </c>
      <c r="G17" s="111">
        <v>1000000</v>
      </c>
      <c r="H17" s="111">
        <v>1000000</v>
      </c>
      <c r="I17" s="111">
        <v>1000000</v>
      </c>
      <c r="J17" s="111">
        <v>1000000</v>
      </c>
      <c r="K17" s="111">
        <v>1000000</v>
      </c>
      <c r="L17" s="111">
        <v>1000000</v>
      </c>
      <c r="M17" s="111">
        <v>1000000</v>
      </c>
      <c r="N17" s="111">
        <v>1000000</v>
      </c>
    </row>
    <row r="18" spans="1:14" s="108" customFormat="1" ht="15" customHeight="1">
      <c r="A18" s="109"/>
      <c r="B18" s="112" t="s">
        <v>137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/>
      <c r="N18" s="111">
        <v>0</v>
      </c>
    </row>
    <row r="19" spans="1:14" s="108" customFormat="1" ht="15" customHeight="1">
      <c r="A19" s="109" t="s">
        <v>138</v>
      </c>
      <c r="B19" s="110" t="s">
        <v>139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/>
      <c r="N19" s="111">
        <v>0</v>
      </c>
    </row>
    <row r="20" spans="1:14" s="108" customFormat="1" ht="24.75" customHeight="1">
      <c r="A20" s="105" t="s">
        <v>140</v>
      </c>
      <c r="B20" s="106" t="s">
        <v>141</v>
      </c>
      <c r="C20" s="113">
        <v>0</v>
      </c>
      <c r="D20" s="113">
        <v>0</v>
      </c>
      <c r="E20" s="113">
        <f aca="true" t="shared" si="2" ref="E20:L20">E22+E21</f>
        <v>207000</v>
      </c>
      <c r="F20" s="113">
        <f t="shared" si="2"/>
        <v>207000</v>
      </c>
      <c r="G20" s="113">
        <f t="shared" si="2"/>
        <v>0</v>
      </c>
      <c r="H20" s="113">
        <f t="shared" si="2"/>
        <v>0</v>
      </c>
      <c r="I20" s="113">
        <f t="shared" si="2"/>
        <v>0</v>
      </c>
      <c r="J20" s="113">
        <f t="shared" si="2"/>
        <v>0</v>
      </c>
      <c r="K20" s="113">
        <f t="shared" si="2"/>
        <v>0</v>
      </c>
      <c r="L20" s="113">
        <f t="shared" si="2"/>
        <v>0</v>
      </c>
      <c r="M20" s="113"/>
      <c r="N20" s="113">
        <f>N22+N21</f>
        <v>0</v>
      </c>
    </row>
    <row r="21" spans="1:14" s="108" customFormat="1" ht="15" customHeight="1">
      <c r="A21" s="109" t="s">
        <v>142</v>
      </c>
      <c r="B21" s="114" t="s">
        <v>143</v>
      </c>
      <c r="C21" s="115">
        <v>0</v>
      </c>
      <c r="D21" s="115">
        <v>0</v>
      </c>
      <c r="E21" s="115">
        <v>0</v>
      </c>
      <c r="F21" s="115">
        <v>207000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/>
      <c r="N21" s="115">
        <v>0</v>
      </c>
    </row>
    <row r="22" spans="1:14" s="108" customFormat="1" ht="15" customHeight="1">
      <c r="A22" s="109" t="s">
        <v>144</v>
      </c>
      <c r="B22" s="114" t="s">
        <v>145</v>
      </c>
      <c r="C22" s="115">
        <v>0</v>
      </c>
      <c r="D22" s="115">
        <v>0</v>
      </c>
      <c r="E22" s="115">
        <v>207000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/>
      <c r="N22" s="115">
        <v>0</v>
      </c>
    </row>
    <row r="23" spans="1:14" s="99" customFormat="1" ht="22.5" customHeight="1">
      <c r="A23" s="102">
        <v>2</v>
      </c>
      <c r="B23" s="103" t="s">
        <v>146</v>
      </c>
      <c r="C23" s="104">
        <f>C24+C29</f>
        <v>972701</v>
      </c>
      <c r="D23" s="104">
        <f>D24+D29</f>
        <v>972701</v>
      </c>
      <c r="E23" s="104">
        <f>E24+E29</f>
        <v>1244505</v>
      </c>
      <c r="F23" s="104">
        <f aca="true" t="shared" si="3" ref="F23:N23">F24+F29+F28</f>
        <v>1613014</v>
      </c>
      <c r="G23" s="104">
        <f t="shared" si="3"/>
        <v>1369296</v>
      </c>
      <c r="H23" s="104">
        <f t="shared" si="3"/>
        <v>1065232</v>
      </c>
      <c r="I23" s="104">
        <f t="shared" si="3"/>
        <v>1197343</v>
      </c>
      <c r="J23" s="104">
        <f t="shared" si="3"/>
        <v>1306269</v>
      </c>
      <c r="K23" s="104">
        <f t="shared" si="3"/>
        <v>1417046</v>
      </c>
      <c r="L23" s="104">
        <f t="shared" si="3"/>
        <v>1521056</v>
      </c>
      <c r="M23" s="104">
        <f t="shared" si="3"/>
        <v>1555688</v>
      </c>
      <c r="N23" s="104">
        <f t="shared" si="3"/>
        <v>1421068</v>
      </c>
    </row>
    <row r="24" spans="1:14" s="99" customFormat="1" ht="24.75" customHeight="1">
      <c r="A24" s="102" t="s">
        <v>147</v>
      </c>
      <c r="B24" s="103" t="s">
        <v>148</v>
      </c>
      <c r="C24" s="104">
        <v>757800</v>
      </c>
      <c r="D24" s="104">
        <v>757800</v>
      </c>
      <c r="E24" s="104">
        <f aca="true" t="shared" si="4" ref="E24:N24">E25+E26+E27</f>
        <v>859572</v>
      </c>
      <c r="F24" s="104">
        <f t="shared" si="4"/>
        <v>1076292</v>
      </c>
      <c r="G24" s="104">
        <f t="shared" si="4"/>
        <v>1051698</v>
      </c>
      <c r="H24" s="104">
        <f t="shared" si="4"/>
        <v>742116</v>
      </c>
      <c r="I24" s="104">
        <f t="shared" si="4"/>
        <v>853228</v>
      </c>
      <c r="J24" s="104">
        <f t="shared" si="4"/>
        <v>964340</v>
      </c>
      <c r="K24" s="104">
        <f t="shared" si="4"/>
        <v>1075452</v>
      </c>
      <c r="L24" s="104">
        <f t="shared" si="4"/>
        <v>1186564</v>
      </c>
      <c r="M24" s="104">
        <f t="shared" si="4"/>
        <v>1234924</v>
      </c>
      <c r="N24" s="104">
        <f t="shared" si="4"/>
        <v>1105587</v>
      </c>
    </row>
    <row r="25" spans="1:14" s="108" customFormat="1" ht="15" customHeight="1">
      <c r="A25" s="109" t="s">
        <v>149</v>
      </c>
      <c r="B25" s="110" t="s">
        <v>150</v>
      </c>
      <c r="C25" s="111">
        <v>757800</v>
      </c>
      <c r="D25" s="111">
        <v>757800</v>
      </c>
      <c r="E25" s="111">
        <v>859572</v>
      </c>
      <c r="F25" s="111">
        <v>1076292</v>
      </c>
      <c r="G25" s="111">
        <v>1051698</v>
      </c>
      <c r="H25" s="111">
        <v>742116</v>
      </c>
      <c r="I25" s="111">
        <v>853228</v>
      </c>
      <c r="J25" s="111">
        <v>964340</v>
      </c>
      <c r="K25" s="111">
        <v>1075452</v>
      </c>
      <c r="L25" s="111">
        <v>1186564</v>
      </c>
      <c r="M25" s="111">
        <v>1234924</v>
      </c>
      <c r="N25" s="111">
        <v>1105587</v>
      </c>
    </row>
    <row r="26" spans="1:14" s="108" customFormat="1" ht="15" customHeight="1">
      <c r="A26" s="109" t="s">
        <v>151</v>
      </c>
      <c r="B26" s="110" t="s">
        <v>152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/>
      <c r="N26" s="111">
        <v>0</v>
      </c>
    </row>
    <row r="27" spans="1:14" s="108" customFormat="1" ht="15" customHeight="1">
      <c r="A27" s="109" t="s">
        <v>153</v>
      </c>
      <c r="B27" s="110" t="s">
        <v>154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/>
      <c r="N27" s="111">
        <v>0</v>
      </c>
    </row>
    <row r="28" spans="1:14" s="108" customFormat="1" ht="24.75" customHeight="1">
      <c r="A28" s="105" t="s">
        <v>155</v>
      </c>
      <c r="B28" s="106" t="s">
        <v>156</v>
      </c>
      <c r="C28" s="111">
        <v>0</v>
      </c>
      <c r="D28" s="111">
        <v>0</v>
      </c>
      <c r="E28" s="111">
        <v>0</v>
      </c>
      <c r="F28" s="107">
        <v>207000</v>
      </c>
      <c r="G28" s="107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/>
      <c r="N28" s="111">
        <v>0</v>
      </c>
    </row>
    <row r="29" spans="1:14" s="116" customFormat="1" ht="19.5" customHeight="1">
      <c r="A29" s="105" t="s">
        <v>157</v>
      </c>
      <c r="B29" s="106" t="s">
        <v>158</v>
      </c>
      <c r="C29" s="107">
        <v>214901</v>
      </c>
      <c r="D29" s="107">
        <v>214901</v>
      </c>
      <c r="E29" s="107">
        <v>384933</v>
      </c>
      <c r="F29" s="107">
        <v>329722</v>
      </c>
      <c r="G29" s="107">
        <v>317598</v>
      </c>
      <c r="H29" s="107">
        <v>323116</v>
      </c>
      <c r="I29" s="107">
        <v>344115</v>
      </c>
      <c r="J29" s="107">
        <v>341929</v>
      </c>
      <c r="K29" s="107">
        <v>341594</v>
      </c>
      <c r="L29" s="107">
        <v>334492</v>
      </c>
      <c r="M29" s="107">
        <v>320764</v>
      </c>
      <c r="N29" s="107">
        <v>315481</v>
      </c>
    </row>
    <row r="30" spans="1:14" s="99" customFormat="1" ht="22.5" customHeight="1">
      <c r="A30" s="102" t="s">
        <v>69</v>
      </c>
      <c r="B30" s="103" t="s">
        <v>159</v>
      </c>
      <c r="C30" s="104">
        <v>10124316</v>
      </c>
      <c r="D30" s="104">
        <v>10124316</v>
      </c>
      <c r="E30" s="104">
        <v>10801013</v>
      </c>
      <c r="F30" s="104">
        <v>11017000</v>
      </c>
      <c r="G30" s="104">
        <v>11237000</v>
      </c>
      <c r="H30" s="104">
        <v>11250000</v>
      </c>
      <c r="I30" s="104">
        <v>11050000</v>
      </c>
      <c r="J30" s="104">
        <v>11050000</v>
      </c>
      <c r="K30" s="104">
        <v>11100000</v>
      </c>
      <c r="L30" s="104">
        <v>11150000</v>
      </c>
      <c r="M30" s="104">
        <v>11200000</v>
      </c>
      <c r="N30" s="104">
        <v>11200000</v>
      </c>
    </row>
    <row r="31" spans="1:14" s="117" customFormat="1" ht="22.5" customHeight="1">
      <c r="A31" s="102" t="s">
        <v>72</v>
      </c>
      <c r="B31" s="103" t="s">
        <v>160</v>
      </c>
      <c r="C31" s="104">
        <v>11512119</v>
      </c>
      <c r="D31" s="104">
        <v>11512119</v>
      </c>
      <c r="E31" s="104">
        <v>13102892</v>
      </c>
      <c r="F31" s="104">
        <v>12187405</v>
      </c>
      <c r="G31" s="104">
        <v>11163628</v>
      </c>
      <c r="H31" s="104">
        <v>11396822</v>
      </c>
      <c r="I31" s="104">
        <v>11421822</v>
      </c>
      <c r="J31" s="104">
        <v>11234322</v>
      </c>
      <c r="K31" s="104">
        <v>11159322</v>
      </c>
      <c r="L31" s="104">
        <v>11084322</v>
      </c>
      <c r="M31" s="104">
        <v>11069324</v>
      </c>
      <c r="N31" s="104">
        <v>11059324</v>
      </c>
    </row>
    <row r="32" spans="1:14" s="117" customFormat="1" ht="22.5" customHeight="1">
      <c r="A32" s="102" t="s">
        <v>75</v>
      </c>
      <c r="B32" s="103" t="s">
        <v>161</v>
      </c>
      <c r="C32" s="104">
        <v>-1387803</v>
      </c>
      <c r="D32" s="104">
        <f aca="true" t="shared" si="5" ref="D32:N32">D30-D31</f>
        <v>-1387803</v>
      </c>
      <c r="E32" s="104">
        <f t="shared" si="5"/>
        <v>-2301879</v>
      </c>
      <c r="F32" s="104">
        <f t="shared" si="5"/>
        <v>-1170405</v>
      </c>
      <c r="G32" s="104">
        <f t="shared" si="5"/>
        <v>73372</v>
      </c>
      <c r="H32" s="104">
        <f t="shared" si="5"/>
        <v>-146822</v>
      </c>
      <c r="I32" s="104">
        <f t="shared" si="5"/>
        <v>-371822</v>
      </c>
      <c r="J32" s="104">
        <f t="shared" si="5"/>
        <v>-184322</v>
      </c>
      <c r="K32" s="104">
        <f t="shared" si="5"/>
        <v>-59322</v>
      </c>
      <c r="L32" s="104">
        <f t="shared" si="5"/>
        <v>65678</v>
      </c>
      <c r="M32" s="104">
        <f t="shared" si="5"/>
        <v>130676</v>
      </c>
      <c r="N32" s="104">
        <f t="shared" si="5"/>
        <v>140676</v>
      </c>
    </row>
    <row r="33" spans="1:14" s="99" customFormat="1" ht="22.5" customHeight="1">
      <c r="A33" s="102" t="s">
        <v>78</v>
      </c>
      <c r="B33" s="103" t="s">
        <v>162</v>
      </c>
      <c r="C33" s="118">
        <f aca="true" t="shared" si="6" ref="C33:N33">SUM(C32/C30%)</f>
        <v>-13.707622322337627</v>
      </c>
      <c r="D33" s="118">
        <f t="shared" si="6"/>
        <v>-13.707622322337627</v>
      </c>
      <c r="E33" s="118">
        <f t="shared" si="6"/>
        <v>-21.31169548634003</v>
      </c>
      <c r="F33" s="118">
        <f t="shared" si="6"/>
        <v>-10.623627121720977</v>
      </c>
      <c r="G33" s="118">
        <f t="shared" si="6"/>
        <v>0.6529500756429653</v>
      </c>
      <c r="H33" s="118">
        <f t="shared" si="6"/>
        <v>-1.3050844444444445</v>
      </c>
      <c r="I33" s="118">
        <f t="shared" si="6"/>
        <v>-3.3649049773755655</v>
      </c>
      <c r="J33" s="118">
        <f t="shared" si="6"/>
        <v>-1.6680723981900452</v>
      </c>
      <c r="K33" s="118">
        <f t="shared" si="6"/>
        <v>-0.5344324324324324</v>
      </c>
      <c r="L33" s="118">
        <f t="shared" si="6"/>
        <v>0.5890403587443946</v>
      </c>
      <c r="M33" s="118">
        <f t="shared" si="6"/>
        <v>1.16675</v>
      </c>
      <c r="N33" s="118">
        <f t="shared" si="6"/>
        <v>1.2560357142857144</v>
      </c>
    </row>
    <row r="34" spans="1:14" s="99" customFormat="1" ht="27.75" customHeight="1">
      <c r="A34" s="176" t="s">
        <v>3</v>
      </c>
      <c r="B34" s="176" t="s">
        <v>120</v>
      </c>
      <c r="C34" s="177" t="s">
        <v>121</v>
      </c>
      <c r="D34" s="179" t="s">
        <v>122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</row>
    <row r="35" spans="1:14" s="99" customFormat="1" ht="27.75" customHeight="1">
      <c r="A35" s="176"/>
      <c r="B35" s="176"/>
      <c r="C35" s="178"/>
      <c r="D35" s="98">
        <v>2007</v>
      </c>
      <c r="E35" s="98">
        <v>2008</v>
      </c>
      <c r="F35" s="98">
        <v>2009</v>
      </c>
      <c r="G35" s="98">
        <v>2010</v>
      </c>
      <c r="H35" s="98">
        <v>2011</v>
      </c>
      <c r="I35" s="98">
        <v>2012</v>
      </c>
      <c r="J35" s="98">
        <v>2013</v>
      </c>
      <c r="K35" s="98">
        <v>2014</v>
      </c>
      <c r="L35" s="98">
        <v>2015</v>
      </c>
      <c r="M35" s="98">
        <v>2016</v>
      </c>
      <c r="N35" s="98">
        <v>2017</v>
      </c>
    </row>
    <row r="36" spans="1:14" s="108" customFormat="1" ht="9.75" customHeight="1">
      <c r="A36" s="109">
        <v>1</v>
      </c>
      <c r="B36" s="109">
        <v>2</v>
      </c>
      <c r="C36" s="119">
        <v>3</v>
      </c>
      <c r="D36" s="119">
        <v>4</v>
      </c>
      <c r="E36" s="119">
        <v>5</v>
      </c>
      <c r="F36" s="119">
        <v>6</v>
      </c>
      <c r="G36" s="119">
        <v>7</v>
      </c>
      <c r="H36" s="119">
        <v>8</v>
      </c>
      <c r="I36" s="119">
        <v>9</v>
      </c>
      <c r="J36" s="119">
        <v>10</v>
      </c>
      <c r="K36" s="119">
        <v>11</v>
      </c>
      <c r="L36" s="119">
        <v>12</v>
      </c>
      <c r="M36" s="119">
        <v>13</v>
      </c>
      <c r="N36" s="119">
        <v>14</v>
      </c>
    </row>
    <row r="37" spans="1:14" s="108" customFormat="1" ht="24.75" customHeight="1">
      <c r="A37" s="105" t="s">
        <v>163</v>
      </c>
      <c r="B37" s="120" t="s">
        <v>168</v>
      </c>
      <c r="C37" s="121">
        <f aca="true" t="shared" si="7" ref="C37:N37">(C10-C24)/C30%</f>
        <v>40.9439017905012</v>
      </c>
      <c r="D37" s="121">
        <f t="shared" si="7"/>
        <v>41.51671085730631</v>
      </c>
      <c r="E37" s="121">
        <f t="shared" si="7"/>
        <v>49.81726251047008</v>
      </c>
      <c r="F37" s="121">
        <f t="shared" si="7"/>
        <v>48.14810747027322</v>
      </c>
      <c r="G37" s="121">
        <f t="shared" si="7"/>
        <v>44.90325709708997</v>
      </c>
      <c r="H37" s="121">
        <f t="shared" si="7"/>
        <v>47.14367111111111</v>
      </c>
      <c r="I37" s="121">
        <f t="shared" si="7"/>
        <v>49.3252036199095</v>
      </c>
      <c r="J37" s="121">
        <f t="shared" si="7"/>
        <v>49.6479185520362</v>
      </c>
      <c r="K37" s="121">
        <f t="shared" si="7"/>
        <v>48.74453153153153</v>
      </c>
      <c r="L37" s="121">
        <f t="shared" si="7"/>
        <v>46.8527264573991</v>
      </c>
      <c r="M37" s="121">
        <f t="shared" si="7"/>
        <v>44.54602678571428</v>
      </c>
      <c r="N37" s="121">
        <f t="shared" si="7"/>
        <v>43.60328571428571</v>
      </c>
    </row>
    <row r="38" spans="1:14" s="108" customFormat="1" ht="24.75" customHeight="1">
      <c r="A38" s="105" t="s">
        <v>164</v>
      </c>
      <c r="B38" s="122" t="s">
        <v>169</v>
      </c>
      <c r="C38" s="121">
        <f>C37</f>
        <v>40.9439017905012</v>
      </c>
      <c r="D38" s="121">
        <f>D37</f>
        <v>41.51671085730631</v>
      </c>
      <c r="E38" s="121">
        <f aca="true" t="shared" si="8" ref="E38:N38">(E10-E20-E24)/E30%</f>
        <v>47.900775603177216</v>
      </c>
      <c r="F38" s="121">
        <f t="shared" si="8"/>
        <v>46.269193065262776</v>
      </c>
      <c r="G38" s="121">
        <f t="shared" si="8"/>
        <v>44.90325709708997</v>
      </c>
      <c r="H38" s="121">
        <f t="shared" si="8"/>
        <v>47.14367111111111</v>
      </c>
      <c r="I38" s="121">
        <f t="shared" si="8"/>
        <v>49.3252036199095</v>
      </c>
      <c r="J38" s="121">
        <f t="shared" si="8"/>
        <v>49.6479185520362</v>
      </c>
      <c r="K38" s="121">
        <f t="shared" si="8"/>
        <v>48.74453153153153</v>
      </c>
      <c r="L38" s="121">
        <f t="shared" si="8"/>
        <v>46.8527264573991</v>
      </c>
      <c r="M38" s="121">
        <f t="shared" si="8"/>
        <v>44.54602678571428</v>
      </c>
      <c r="N38" s="121">
        <f t="shared" si="8"/>
        <v>43.60328571428571</v>
      </c>
    </row>
    <row r="39" spans="1:14" s="108" customFormat="1" ht="24.75" customHeight="1">
      <c r="A39" s="105" t="s">
        <v>165</v>
      </c>
      <c r="B39" s="122" t="s">
        <v>170</v>
      </c>
      <c r="C39" s="121">
        <f aca="true" t="shared" si="9" ref="C39:N39">C23/C30%</f>
        <v>9.607572501688015</v>
      </c>
      <c r="D39" s="121">
        <f t="shared" si="9"/>
        <v>9.607572501688015</v>
      </c>
      <c r="E39" s="121">
        <f t="shared" si="9"/>
        <v>11.522113712852674</v>
      </c>
      <c r="F39" s="121">
        <f t="shared" si="9"/>
        <v>14.64113642552419</v>
      </c>
      <c r="G39" s="121">
        <f t="shared" si="9"/>
        <v>12.185601139094064</v>
      </c>
      <c r="H39" s="121">
        <f t="shared" si="9"/>
        <v>9.468728888888888</v>
      </c>
      <c r="I39" s="121">
        <f t="shared" si="9"/>
        <v>10.835683257918552</v>
      </c>
      <c r="J39" s="121">
        <f t="shared" si="9"/>
        <v>11.82143891402715</v>
      </c>
      <c r="K39" s="121">
        <f t="shared" si="9"/>
        <v>12.76618018018018</v>
      </c>
      <c r="L39" s="121">
        <f t="shared" si="9"/>
        <v>13.641757847533633</v>
      </c>
      <c r="M39" s="121">
        <f t="shared" si="9"/>
        <v>13.890071428571428</v>
      </c>
      <c r="N39" s="121">
        <f t="shared" si="9"/>
        <v>12.688107142857143</v>
      </c>
    </row>
    <row r="40" spans="1:14" s="108" customFormat="1" ht="39.75" customHeight="1">
      <c r="A40" s="105" t="s">
        <v>166</v>
      </c>
      <c r="B40" s="122" t="s">
        <v>171</v>
      </c>
      <c r="C40" s="121">
        <f>C39</f>
        <v>9.607572501688015</v>
      </c>
      <c r="D40" s="121">
        <f>D39</f>
        <v>9.607572501688015</v>
      </c>
      <c r="E40" s="121">
        <f aca="true" t="shared" si="10" ref="E40:N40">(E24+E29)/E30%</f>
        <v>11.522113712852674</v>
      </c>
      <c r="F40" s="121">
        <f t="shared" si="10"/>
        <v>12.762222020513752</v>
      </c>
      <c r="G40" s="121">
        <f t="shared" si="10"/>
        <v>12.185601139094064</v>
      </c>
      <c r="H40" s="121">
        <f t="shared" si="10"/>
        <v>9.468728888888888</v>
      </c>
      <c r="I40" s="121">
        <f t="shared" si="10"/>
        <v>10.835683257918552</v>
      </c>
      <c r="J40" s="121">
        <f t="shared" si="10"/>
        <v>11.82143891402715</v>
      </c>
      <c r="K40" s="121">
        <f t="shared" si="10"/>
        <v>12.76618018018018</v>
      </c>
      <c r="L40" s="121">
        <f t="shared" si="10"/>
        <v>13.641757847533633</v>
      </c>
      <c r="M40" s="121">
        <f t="shared" si="10"/>
        <v>13.890071428571428</v>
      </c>
      <c r="N40" s="121">
        <f t="shared" si="10"/>
        <v>12.688107142857143</v>
      </c>
    </row>
    <row r="41" spans="11:13" ht="12.75">
      <c r="K41" s="123"/>
      <c r="L41" s="123"/>
      <c r="M41" s="124"/>
    </row>
    <row r="42" spans="11:13" ht="12.75">
      <c r="K42" s="180" t="s">
        <v>42</v>
      </c>
      <c r="L42" s="180"/>
      <c r="M42" s="180"/>
    </row>
    <row r="43" spans="11:14" ht="12.75">
      <c r="K43" s="125"/>
      <c r="L43" s="125"/>
      <c r="M43" s="125"/>
      <c r="N43" s="125"/>
    </row>
    <row r="44" spans="11:13" ht="12.75">
      <c r="K44" s="181" t="s">
        <v>44</v>
      </c>
      <c r="L44" s="181"/>
      <c r="M44" s="181"/>
    </row>
    <row r="45" spans="11:13" ht="12.75">
      <c r="K45" s="125"/>
      <c r="L45" s="125"/>
      <c r="M45" s="125"/>
    </row>
  </sheetData>
  <mergeCells count="11">
    <mergeCell ref="K42:M42"/>
    <mergeCell ref="K44:M44"/>
    <mergeCell ref="A34:A35"/>
    <mergeCell ref="B34:B35"/>
    <mergeCell ref="C34:C35"/>
    <mergeCell ref="D34:N34"/>
    <mergeCell ref="A5:N5"/>
    <mergeCell ref="A7:A8"/>
    <mergeCell ref="B7:B8"/>
    <mergeCell ref="C7:C8"/>
    <mergeCell ref="D7:N7"/>
  </mergeCells>
  <printOptions horizontalCentered="1"/>
  <pageMargins left="0.5905511811023623" right="0.5905511811023623" top="0.984251968503937" bottom="0.5511811023622047" header="0.5905511811023623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Sadkowice</dc:creator>
  <cp:keywords/>
  <dc:description/>
  <cp:lastModifiedBy>Urząd Gminy Sadkowice</cp:lastModifiedBy>
  <cp:lastPrinted>2008-02-13T11:09:57Z</cp:lastPrinted>
  <dcterms:created xsi:type="dcterms:W3CDTF">2008-02-13T08:35:34Z</dcterms:created>
  <dcterms:modified xsi:type="dcterms:W3CDTF">2008-02-25T08:22:07Z</dcterms:modified>
  <cp:category/>
  <cp:version/>
  <cp:contentType/>
  <cp:contentStatus/>
</cp:coreProperties>
</file>