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28" firstSheet="2" activeTab="14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12" sheetId="12" r:id="rId12"/>
    <sheet name="Zał. Nr 13" sheetId="13" r:id="rId13"/>
    <sheet name="Zał. Nr 14" sheetId="14" r:id="rId14"/>
    <sheet name="Zał. nr 15" sheetId="15" r:id="rId15"/>
  </sheets>
  <externalReferences>
    <externalReference r:id="rId18"/>
  </externalReferences>
  <definedNames>
    <definedName name="A" localSheetId="12">#REF!</definedName>
    <definedName name="A" localSheetId="14">#REF!</definedName>
    <definedName name="A">#REF!</definedName>
    <definedName name="ABC" localSheetId="12">#REF!</definedName>
    <definedName name="ABC" localSheetId="14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<sst xmlns="http://schemas.openxmlformats.org/spreadsheetml/2006/main" count="1559" uniqueCount="714">
  <si>
    <t>Wyszczególnienie</t>
  </si>
  <si>
    <t>4.</t>
  </si>
  <si>
    <t>Dział</t>
  </si>
  <si>
    <t>Rozdział</t>
  </si>
  <si>
    <t>§</t>
  </si>
  <si>
    <t>Treść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</si>
  <si>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</si>
  <si>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</si>
  <si>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</si>
  <si>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</si>
  <si>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</si>
  <si>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</si>
  <si>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</si>
  <si>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</si>
  <si>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</si>
  <si>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</si>
  <si>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</si>
  <si>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</si>
  <si>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</si>
  <si>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</si>
  <si>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</si>
  <si>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</si>
  <si>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</si>
  <si>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</si>
  <si>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</si>
  <si>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</si>
  <si>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</si>
  <si>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</si>
  <si>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</si>
  <si>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</si>
  <si>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</si>
  <si>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</si>
  <si>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</si>
  <si>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</si>
  <si>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</si>
  <si>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</si>
  <si>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Ogółem kwota dotacji</t>
  </si>
  <si>
    <t>Kwota dotacji</t>
  </si>
  <si>
    <t>Nazwa instytucji</t>
  </si>
  <si>
    <t>§ 991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</si>
  <si>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</si>
  <si>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</si>
  <si>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</si>
  <si>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</si>
  <si>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</si>
  <si>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</si>
  <si>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</si>
  <si>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</si>
  <si>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</si>
  <si>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Stan środków obrotowych na początek roku</t>
  </si>
  <si>
    <t>Stan środków obrotowych na koniec roku</t>
  </si>
  <si>
    <t>§ 931</t>
  </si>
  <si>
    <t>Nazwa jednostki
 otrzymującej dotację</t>
  </si>
  <si>
    <t>Zakres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</si>
  <si>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</si>
  <si>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</si>
  <si>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</si>
  <si>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</si>
  <si>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§**</t>
  </si>
  <si>
    <t xml:space="preserve">§ 944 </t>
  </si>
  <si>
    <t>Papiery wartościowe (obligacje)</t>
  </si>
  <si>
    <t>Wykup papierów wartościowych (obligacji)</t>
  </si>
  <si>
    <t>Rady Gminy Sadkowice</t>
  </si>
  <si>
    <t xml:space="preserve">                                                             Rady Gminy Sadkowice</t>
  </si>
  <si>
    <t xml:space="preserve">                                                                                         Rady Gminy Sadkowice</t>
  </si>
  <si>
    <t>Wpływy z różnych opłat</t>
  </si>
  <si>
    <t xml:space="preserve">     Rady Gminy Sadkowice</t>
  </si>
  <si>
    <t xml:space="preserve">GMINNA BIBLIOTEKA PUBLICZNA                                                                                                                                                             W SADKOWICACH                                       </t>
  </si>
  <si>
    <t>Starostwo Powiatowe w Rawie Mazowieckiej</t>
  </si>
  <si>
    <t xml:space="preserve">na zadania  realizowane na podstawie zawartych porozumień pomiędzy   jednostkami samorządu terytorialnego </t>
  </si>
  <si>
    <t xml:space="preserve">    </t>
  </si>
  <si>
    <t xml:space="preserve"> </t>
  </si>
  <si>
    <t xml:space="preserve">                                             </t>
  </si>
  <si>
    <t>zakup worków do selektywnej zbiórki odpadów</t>
  </si>
  <si>
    <t>likwidacja dzikiego wysypiska śmieci</t>
  </si>
  <si>
    <r>
      <t xml:space="preserve">                                                            </t>
    </r>
    <r>
      <rPr>
        <b/>
        <sz val="10"/>
        <rFont val="Arial CE"/>
        <family val="2"/>
      </rPr>
      <t>Załącznik Nr 11</t>
    </r>
  </si>
  <si>
    <r>
      <t xml:space="preserve"> </t>
    </r>
    <r>
      <rPr>
        <b/>
        <sz val="10"/>
        <rFont val="Arial CE"/>
        <family val="0"/>
      </rPr>
      <t xml:space="preserve">    Załącznik Nr 10</t>
    </r>
  </si>
  <si>
    <r>
      <t xml:space="preserve"> </t>
    </r>
    <r>
      <rPr>
        <b/>
        <sz val="10"/>
        <rFont val="Arial CE"/>
        <family val="0"/>
      </rPr>
      <t xml:space="preserve">    Załącznik Nr 9</t>
    </r>
  </si>
  <si>
    <t xml:space="preserve">                                                       Rady Gminy Sadkowice</t>
  </si>
  <si>
    <t>Dochody budżetu państwa</t>
  </si>
  <si>
    <t>Kwota</t>
  </si>
  <si>
    <t>Administracja publiczna</t>
  </si>
  <si>
    <t>Urzędy wojewódzkie</t>
  </si>
  <si>
    <t>0690</t>
  </si>
  <si>
    <t>z tego</t>
  </si>
  <si>
    <t>- opłaty za wydane dowody osobiste</t>
  </si>
  <si>
    <t>- opłaty za udostępnienie danych osobowych</t>
  </si>
  <si>
    <r>
      <t xml:space="preserve">                                                       </t>
    </r>
    <r>
      <rPr>
        <b/>
        <sz val="10"/>
        <rFont val="Arial CE"/>
        <family val="2"/>
      </rPr>
      <t>Załącznik Nr 8</t>
    </r>
  </si>
  <si>
    <t>Dotacje celowe w 2009 r.</t>
  </si>
  <si>
    <t xml:space="preserve">                                           Dotacje celowe w 2009 r.</t>
  </si>
  <si>
    <t>Starostwo powiatowe w Rawie Mazowieckiej</t>
  </si>
  <si>
    <t>na pomoc finansową udzielaną między jednostkami samorządu teryrorialnego na dofinansowanie własnych zadań inwestycyjnych i zakupów inwestycyjnych</t>
  </si>
  <si>
    <t>do uzyskania w 2009 roku</t>
  </si>
  <si>
    <r>
      <t xml:space="preserve">   </t>
    </r>
    <r>
      <rPr>
        <b/>
        <sz val="12"/>
        <rFont val="Arial"/>
        <family val="2"/>
      </rPr>
      <t>związane z realizacja zadań z zakresu administracji rządowej</t>
    </r>
  </si>
  <si>
    <t>Dotacje podmiotowe dla gminnej instytucji kultury w 2009 r.</t>
  </si>
  <si>
    <t>Ochrony Środowiska i Gospodarki Wodnej na 2009 rok</t>
  </si>
  <si>
    <t>zakup urządzeń i roślin od utrzymania terenów zieleni</t>
  </si>
  <si>
    <t>Plan na 2009 r.</t>
  </si>
  <si>
    <t>Załącznik Nr 5</t>
  </si>
  <si>
    <t>PRZYCHODY I ROZCHODY BUDŻETU W 2009 ROKU</t>
  </si>
  <si>
    <t>Kwota
2009 r.</t>
  </si>
  <si>
    <t xml:space="preserve">na finansowanie lub dofinansowanie zadań zleconych do realizacji stowarzyszeniom </t>
  </si>
  <si>
    <t>Gminny Ludowy Klub Sportowy SADKOWICE</t>
  </si>
  <si>
    <t>rozwój kultury fizycznej i sportu wsród dzieci i młodzieży na terenie gminy Sadkowice</t>
  </si>
  <si>
    <r>
      <t xml:space="preserve"> </t>
    </r>
    <r>
      <rPr>
        <b/>
        <sz val="10"/>
        <rFont val="Arial CE"/>
        <family val="0"/>
      </rPr>
      <t xml:space="preserve">    Załącznik Nr 13</t>
    </r>
  </si>
  <si>
    <t>Stowarzyszenie Kulturalno-Oświatowe Gminy Sadkowice</t>
  </si>
  <si>
    <t>rozwój kultury i sztuki, ochrona dóbr kultury i tradycji</t>
  </si>
  <si>
    <r>
      <t xml:space="preserve">                                                            </t>
    </r>
    <r>
      <rPr>
        <b/>
        <sz val="10"/>
        <rFont val="Arial CE"/>
        <family val="2"/>
      </rPr>
      <t>Załącznik Nr 14</t>
    </r>
  </si>
  <si>
    <t>Wpłaty jednostek na fundusz celowy w 2009 r.</t>
  </si>
  <si>
    <t>Nazwa funduszu</t>
  </si>
  <si>
    <t>Fundusz Wsparcia Policji - wpłata przeznaczona na reompensaty pieniężne za czas służby przekraczający ustawową normę</t>
  </si>
  <si>
    <t>dotacja na dofinansowanie działalności Klubu Pracy</t>
  </si>
  <si>
    <t>dotacja na dofinansowanie przebudowy drogi powiatowej nr 4122E Biała Rawska - Sadkowice</t>
  </si>
  <si>
    <t>Spłaty kredytów i pożyczek</t>
  </si>
  <si>
    <t>do uchwały Nr XXVI/174/09</t>
  </si>
  <si>
    <t>z dnia 28 stycznia 2009 roku</t>
  </si>
  <si>
    <t>Przewodniczący Rady Gminy</t>
  </si>
  <si>
    <t>Jan Idzikowski</t>
  </si>
  <si>
    <t xml:space="preserve">                                                       do uchwały Nr XXVI/174/09</t>
  </si>
  <si>
    <t xml:space="preserve">                                                       z dnia 28 stycznia 2009 roku</t>
  </si>
  <si>
    <t xml:space="preserve">     do uchwały Nr XXVI/174/09</t>
  </si>
  <si>
    <t xml:space="preserve">     z dnia 28 stycznia 2009 roku</t>
  </si>
  <si>
    <t xml:space="preserve">                                                             do uchwały Nr XXVI/174/09</t>
  </si>
  <si>
    <t xml:space="preserve">                                                             z dnia 28 stycznia 2009 roku</t>
  </si>
  <si>
    <t xml:space="preserve">                                                                                         Załącznik Nr 12</t>
  </si>
  <si>
    <t xml:space="preserve">                                                                                         do uchwały Nr XXVI/174/09</t>
  </si>
  <si>
    <t xml:space="preserve">                                                                                         z dnia 28 stycznia 2009 roku</t>
  </si>
  <si>
    <t xml:space="preserve">                                                                                Przewodniczący Rady Gminy</t>
  </si>
  <si>
    <t xml:space="preserve">                                                                                           Jan Idzikowski</t>
  </si>
  <si>
    <t xml:space="preserve">     do uhwały Nr XXVI/174/09</t>
  </si>
  <si>
    <t xml:space="preserve">                                                                Jan Idzikowski</t>
  </si>
  <si>
    <t xml:space="preserve">                                                     Przewodniczący Rady Gminy</t>
  </si>
  <si>
    <t xml:space="preserve">                                                                 Jan Idzikowski</t>
  </si>
  <si>
    <t>Załącznik Nr 1</t>
  </si>
  <si>
    <t>Dochody budżetu gminy na 2009 rok</t>
  </si>
  <si>
    <t>Dochody bieżące</t>
  </si>
  <si>
    <t>Źródło dochodów</t>
  </si>
  <si>
    <t>Plan</t>
  </si>
  <si>
    <t>1</t>
  </si>
  <si>
    <t>2</t>
  </si>
  <si>
    <t>3</t>
  </si>
  <si>
    <t>4</t>
  </si>
  <si>
    <t>5</t>
  </si>
  <si>
    <t>020</t>
  </si>
  <si>
    <t>Leśnictwo</t>
  </si>
  <si>
    <t>2 000,00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</si>
  <si>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</si>
  <si>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</si>
  <si>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</si>
  <si>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</si>
  <si>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</si>
  <si>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</si>
  <si>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196 100,00</t>
  </si>
  <si>
    <t>40002</t>
  </si>
  <si>
    <t>Dostarczanie wody</t>
  </si>
  <si>
    <t>0830</t>
  </si>
  <si>
    <t>Wpływy z usług</t>
  </si>
  <si>
    <t>195 000,00</t>
  </si>
  <si>
    <t>0920</t>
  </si>
  <si>
    <t>Pozostałe odsetki</t>
  </si>
  <si>
    <t>1 100,00</t>
  </si>
  <si>
    <t>700</t>
  </si>
  <si>
    <t>Gospodarka mieszkaniowa</t>
  </si>
  <si>
    <t>58 500,00</t>
  </si>
  <si>
    <t>70005</t>
  </si>
  <si>
    <t>Gospodarka gruntami i nieruchomościami</t>
  </si>
  <si>
    <t>58 400,00</t>
  </si>
  <si>
    <t>100,00</t>
  </si>
  <si>
    <t>750</t>
  </si>
  <si>
    <t>161 411,00</t>
  </si>
  <si>
    <t>75011</t>
  </si>
  <si>
    <t>77 551,00</t>
  </si>
  <si>
    <t>2010</t>
  </si>
  <si>
    <t>Dotacje celowe otrzymane z budżetu państwa na realizację zadań bieżących z zakresu administracji rządowej oraz innych zadań zleconych gminie (związkom gmin) ustawami</t>
  </si>
  <si>
    <t>77 260,00</t>
  </si>
  <si>
    <t>2360</t>
  </si>
  <si>
    <t>Dochody jednostek samorządu terytorialnego związane z realizacją zadań z zakresu administracji rządowej oraz innych zadań zleconych ustawami</t>
  </si>
  <si>
    <t>291,00</t>
  </si>
  <si>
    <t>75023</t>
  </si>
  <si>
    <t>Urzędy gmin (miast i miast na prawach powiatu)</t>
  </si>
  <si>
    <t>83 860,00</t>
  </si>
  <si>
    <t>751</t>
  </si>
  <si>
    <t>Urzędy naczelnych organów władzy państwowej, kontroli i ochrony prawa oraz sądownictwa</t>
  </si>
  <si>
    <t>1 030,00</t>
  </si>
  <si>
    <t>75101</t>
  </si>
  <si>
    <t>Urzędy naczelnych organów władzy państwowej, kontroli i ochrony prawa</t>
  </si>
  <si>
    <t>754</t>
  </si>
  <si>
    <t>Bezpieczeństwo publiczne i ochrona przeciwpożarowa</t>
  </si>
  <si>
    <t>500,00</t>
  </si>
  <si>
    <t>75414</t>
  </si>
  <si>
    <t>Obrona cywilna</t>
  </si>
  <si>
    <t>Strona 1 z 3</t>
  </si>
  <si>
    <t>756</t>
  </si>
  <si>
    <t>Dochody od osób prawnych, od osób fizycznych i od innych jednostek nieposiadających osobowości prawnej oraz wydatki związane z ich poborem</t>
  </si>
  <si>
    <t>2 459 040,00</t>
  </si>
  <si>
    <t>75601</t>
  </si>
  <si>
    <t>Wpływy z podatku dochodowego od osób fizycznych</t>
  </si>
  <si>
    <t>2 550,00</t>
  </si>
  <si>
    <t>0350</t>
  </si>
  <si>
    <t>Podatek od działalności gospodarczej osób fizycznych, opłacany w formie karty podatkowej</t>
  </si>
  <si>
    <t>2 500,00</t>
  </si>
  <si>
    <t>0910</t>
  </si>
  <si>
    <t>Odsetki od nieterminowych wpłat z tytułu podatków i opłat</t>
  </si>
  <si>
    <t>50,00</t>
  </si>
  <si>
    <t>75615</t>
  </si>
  <si>
    <t>Wpływy z podatku rolnego, podatku leśnego, podatku od czynności cywilnoprawnych, podatków i opłat lokalnych od osób prawnych i innych jednostek organizacyjnych</t>
  </si>
  <si>
    <t>381 676,00</t>
  </si>
  <si>
    <t>0310</t>
  </si>
  <si>
    <t>Podatek od nieruchomości</t>
  </si>
  <si>
    <t>366 498,00</t>
  </si>
  <si>
    <t>0320</t>
  </si>
  <si>
    <t>Podatek rolny</t>
  </si>
  <si>
    <t>938,00</t>
  </si>
  <si>
    <t>0330</t>
  </si>
  <si>
    <t>Podatek leśny</t>
  </si>
  <si>
    <t>9 440,00</t>
  </si>
  <si>
    <t>0340</t>
  </si>
  <si>
    <t>Podatek od środków transportowych</t>
  </si>
  <si>
    <t>4 300,00</t>
  </si>
  <si>
    <t>75616</t>
  </si>
  <si>
    <t>Wpływy z podatku rolnego, podatku leśnego, podatku od spadków i darowizn, podatku od czynności cywilno-prawnych oraz podatków i opłat lokalnych od osób fizycznych</t>
  </si>
  <si>
    <t>1 291 976,00</t>
  </si>
  <si>
    <t>207 323,00</t>
  </si>
  <si>
    <t>828 164,00</t>
  </si>
  <si>
    <t>10 289,00</t>
  </si>
  <si>
    <t>178 000,00</t>
  </si>
  <si>
    <t>0360</t>
  </si>
  <si>
    <t>Podatek od spadków i darowizn</t>
  </si>
  <si>
    <t>6 000,00</t>
  </si>
  <si>
    <t>0430</t>
  </si>
  <si>
    <t>Wpływy z opłaty targowej</t>
  </si>
  <si>
    <t>200,00</t>
  </si>
  <si>
    <t>0500</t>
  </si>
  <si>
    <t>Podatek od czynności cywilnoprawnych</t>
  </si>
  <si>
    <t>40 000,00</t>
  </si>
  <si>
    <t>22 000,00</t>
  </si>
  <si>
    <t>75618</t>
  </si>
  <si>
    <t>Wpływy z innych opłat stanowiących dochody jednostek samorządu terytorialnego na podstawie ustaw</t>
  </si>
  <si>
    <t>40 200,00</t>
  </si>
  <si>
    <t>0410</t>
  </si>
  <si>
    <t>Wpływy z opłaty skarbowej</t>
  </si>
  <si>
    <t>75621</t>
  </si>
  <si>
    <t>Udziały gmin w podatkach stanowiących dochód budżetu państwa</t>
  </si>
  <si>
    <t>742 638,00</t>
  </si>
  <si>
    <t>0010</t>
  </si>
  <si>
    <t>Podatek dochodowy od osób fizycznych</t>
  </si>
  <si>
    <t>738 638,00</t>
  </si>
  <si>
    <t>0020</t>
  </si>
  <si>
    <t>Podatek dochodowy od osób prawnych</t>
  </si>
  <si>
    <t>4 000,00</t>
  </si>
  <si>
    <t>758</t>
  </si>
  <si>
    <t>Różne rozliczenia</t>
  </si>
  <si>
    <t>7 191 525,00</t>
  </si>
  <si>
    <t>75801</t>
  </si>
  <si>
    <t>Część oświatowa subwencji ogólnej dla jednostek samorządu terytorialnego</t>
  </si>
  <si>
    <t>4 013 970,00</t>
  </si>
  <si>
    <t>2920</t>
  </si>
  <si>
    <t>Subwencje ogólne z budżetu państwa</t>
  </si>
  <si>
    <t>75807</t>
  </si>
  <si>
    <t>Część wyrównawcza subwencji ogólnej dla gmin</t>
  </si>
  <si>
    <t>3 046 583,00</t>
  </si>
  <si>
    <t>75831</t>
  </si>
  <si>
    <t>Część równoważąca subwencji ogólnej dla gmin</t>
  </si>
  <si>
    <t>130 972,00</t>
  </si>
  <si>
    <t>801</t>
  </si>
  <si>
    <t>Oświata i wychowanie</t>
  </si>
  <si>
    <t>2 400,00</t>
  </si>
  <si>
    <t>80104</t>
  </si>
  <si>
    <t xml:space="preserve">Przedszkola </t>
  </si>
  <si>
    <t>Strona 2 z 3</t>
  </si>
  <si>
    <t>851</t>
  </si>
  <si>
    <t>Ochrona zdrowia</t>
  </si>
  <si>
    <t>55 000,00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</si>
  <si>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</si>
  <si>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</si>
  <si>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</si>
  <si>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</si>
  <si>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</si>
  <si>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</si>
  <si>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1 586 315,00</t>
  </si>
  <si>
    <t>85212</t>
  </si>
  <si>
    <t>Świadczenia rodzinne, świadczenia z funduszu alimentacyjneego oraz składki na ubezpieczenia emerytalne i rentowe z ubezpieczenia społecznego</t>
  </si>
  <si>
    <t>1 403 489,00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</si>
  <si>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</si>
  <si>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</si>
  <si>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5 368,00</t>
  </si>
  <si>
    <t>85214</t>
  </si>
  <si>
    <t>Zasiłki i pomoc w naturze oraz składki na ubezpieczenia emerytalne i rentowe</t>
  </si>
  <si>
    <t>87 973,00</t>
  </si>
  <si>
    <t>70 318,00</t>
  </si>
  <si>
    <t>2030</t>
  </si>
  <si>
    <t>Dotacje celowe otrzymane z budżetu państwa na realizację własnych zadań bieżących gmin (związków gmin)</t>
  </si>
  <si>
    <t>17 655,00</t>
  </si>
  <si>
    <t>85219</t>
  </si>
  <si>
    <t>Ośrodki pomocy społecznej</t>
  </si>
  <si>
    <t>89 485,00</t>
  </si>
  <si>
    <t>900</t>
  </si>
  <si>
    <t>Gospodarka komunalna i ochrona środowiska</t>
  </si>
  <si>
    <t>16 100,00</t>
  </si>
  <si>
    <t>90095</t>
  </si>
  <si>
    <t>Pozostała działalność</t>
  </si>
  <si>
    <t>16 000,00</t>
  </si>
  <si>
    <t>razem:</t>
  </si>
  <si>
    <t>11 729 921,00</t>
  </si>
  <si>
    <t>Dochody majątkowe</t>
  </si>
  <si>
    <t>374 690,00</t>
  </si>
  <si>
    <t>0870</t>
  </si>
  <si>
    <t>Wpływy ze sprzedaży składników majątkowych</t>
  </si>
  <si>
    <t>Ogółem:</t>
  </si>
  <si>
    <t>12 104 611,00</t>
  </si>
  <si>
    <t xml:space="preserve">                                                              Przewodniczący Rady Gminy</t>
  </si>
  <si>
    <t xml:space="preserve">                                                                                                                          Jan Idzikowski</t>
  </si>
  <si>
    <t>Strona 3 z 3</t>
  </si>
  <si>
    <t xml:space="preserve">Załącznik Nr 2 </t>
  </si>
  <si>
    <t>Wydatki budżetu gminy na 2009 rok</t>
  </si>
  <si>
    <t>Nazwa</t>
  </si>
  <si>
    <t>Z tego</t>
  </si>
  <si>
    <t>W tym</t>
  </si>
  <si>
    <t>Wynagro-
dzenia i pochodne</t>
  </si>
  <si>
    <t>Dotacje</t>
  </si>
  <si>
    <t>Wydatki na obsługę długu</t>
  </si>
  <si>
    <t>Wydatki
z tytułu poręczeń i gwarancji</t>
  </si>
  <si>
    <t>Pozostałe</t>
  </si>
  <si>
    <t>6</t>
  </si>
  <si>
    <t>7</t>
  </si>
  <si>
    <t>8</t>
  </si>
  <si>
    <t>9</t>
  </si>
  <si>
    <t>10</t>
  </si>
  <si>
    <t>11</t>
  </si>
  <si>
    <t>010</t>
  </si>
  <si>
    <t>Rolnictwo i łowiectwo</t>
  </si>
  <si>
    <t>471 500,00</t>
  </si>
  <si>
    <t>21 500,00</t>
  </si>
  <si>
    <t>0,00</t>
  </si>
  <si>
    <t>450 000,00</t>
  </si>
  <si>
    <t>01010</t>
  </si>
  <si>
    <t>Infrastruktura wodociągowa i sanitacyjna wsi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</si>
  <si>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</si>
  <si>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</si>
  <si>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</si>
  <si>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</si>
  <si>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19 000,00</t>
  </si>
  <si>
    <t>161 468,00</t>
  </si>
  <si>
    <t>72 934,00</t>
  </si>
  <si>
    <t>88 534,00</t>
  </si>
  <si>
    <t>600</t>
  </si>
  <si>
    <t>Transport i łączność</t>
  </si>
  <si>
    <t>1 719 500,00</t>
  </si>
  <si>
    <t>364 500,00</t>
  </si>
  <si>
    <t>1 355 000,00</t>
  </si>
  <si>
    <t>60014</t>
  </si>
  <si>
    <t>Drogi publiczne powiatowe</t>
  </si>
  <si>
    <t>60016</t>
  </si>
  <si>
    <t>Drogi publiczne gminne</t>
  </si>
  <si>
    <t>204 250,00</t>
  </si>
  <si>
    <t>139 250,00</t>
  </si>
  <si>
    <t>65 000,00</t>
  </si>
  <si>
    <t>60017</t>
  </si>
  <si>
    <t>Drogi wewnetrzne</t>
  </si>
  <si>
    <t>1 470 250,00</t>
  </si>
  <si>
    <t>220 250,00</t>
  </si>
  <si>
    <t>1 250 000,00</t>
  </si>
  <si>
    <t>60095</t>
  </si>
  <si>
    <t>5 000,00</t>
  </si>
  <si>
    <t>90 180,00</t>
  </si>
  <si>
    <t>57 400,00</t>
  </si>
  <si>
    <t>3 900,00</t>
  </si>
  <si>
    <t>53 500,00</t>
  </si>
  <si>
    <t>32 780,00</t>
  </si>
  <si>
    <t>710</t>
  </si>
  <si>
    <t>Działalność usługowa</t>
  </si>
  <si>
    <t>71004</t>
  </si>
  <si>
    <t>Plany zagospodarowania przestrzennego</t>
  </si>
  <si>
    <t>1 740 323,00</t>
  </si>
  <si>
    <t>1 725 323,00</t>
  </si>
  <si>
    <t>1 292 670,00</t>
  </si>
  <si>
    <t>432 653,00</t>
  </si>
  <si>
    <t>15 000,00</t>
  </si>
  <si>
    <t>76 172,00</t>
  </si>
  <si>
    <t>1 088,00</t>
  </si>
  <si>
    <t>Strona 1 z 4</t>
  </si>
  <si>
    <t>75022</t>
  </si>
  <si>
    <t>Rady gmin (miast i miast na prawach powiatu)</t>
  </si>
  <si>
    <t>46 580,00</t>
  </si>
  <si>
    <t>1 556 483,00</t>
  </si>
  <si>
    <t>1 541 483,00</t>
  </si>
  <si>
    <t>1 216 498,00</t>
  </si>
  <si>
    <t>324 985,00</t>
  </si>
  <si>
    <t>75075</t>
  </si>
  <si>
    <t>Promocja jednostek samorządu terytorialnego</t>
  </si>
  <si>
    <t>60 000,00</t>
  </si>
  <si>
    <t>71 340,00</t>
  </si>
  <si>
    <t>7 340,00</t>
  </si>
  <si>
    <t>64 000,00</t>
  </si>
  <si>
    <t>75405</t>
  </si>
  <si>
    <t>Komendy powiatowe Policji</t>
  </si>
  <si>
    <t>75412</t>
  </si>
  <si>
    <t>Ochotnicze straże pożarne</t>
  </si>
  <si>
    <t>64 840,00</t>
  </si>
  <si>
    <t>6 840,00</t>
  </si>
  <si>
    <t>58 000,00</t>
  </si>
  <si>
    <t>75421</t>
  </si>
  <si>
    <t>Zarządzanie kryzysowe</t>
  </si>
  <si>
    <t>1 000,00</t>
  </si>
  <si>
    <t>85 000,00</t>
  </si>
  <si>
    <t>70 000,00</t>
  </si>
  <si>
    <t>75647</t>
  </si>
  <si>
    <t>Pobór podatków, opłat i niepodatkowych należności budżetowych</t>
  </si>
  <si>
    <t>757</t>
  </si>
  <si>
    <t>Obsługa długu publicznego</t>
  </si>
  <si>
    <t>333 900,00</t>
  </si>
  <si>
    <t>75702</t>
  </si>
  <si>
    <t>Obsługa papierów wartościowych, kredytów i pożyczek jednostek samorządu terytorialnego</t>
  </si>
  <si>
    <t>119 000,00</t>
  </si>
  <si>
    <t>75818</t>
  </si>
  <si>
    <t>Rezerwy ogólne i celowe</t>
  </si>
  <si>
    <t>7 278 030,00</t>
  </si>
  <si>
    <t>5 852 578,00</t>
  </si>
  <si>
    <t>4 346 237,00</t>
  </si>
  <si>
    <t>1 506 341,00</t>
  </si>
  <si>
    <t>1 425 452,00</t>
  </si>
  <si>
    <t>80101</t>
  </si>
  <si>
    <t>Szkoły podstawowe</t>
  </si>
  <si>
    <t>3 157 890,00</t>
  </si>
  <si>
    <t>2 864 890,00</t>
  </si>
  <si>
    <t>2 288 190,00</t>
  </si>
  <si>
    <t>576 700,00</t>
  </si>
  <si>
    <t>293 000,00</t>
  </si>
  <si>
    <t>80103</t>
  </si>
  <si>
    <t>Oddziały przedszkolne w szkołach podstawowych</t>
  </si>
  <si>
    <t>124 210,00</t>
  </si>
  <si>
    <t>104 340,00</t>
  </si>
  <si>
    <t>19 870,00</t>
  </si>
  <si>
    <t>303 585,00</t>
  </si>
  <si>
    <t>241 450,00</t>
  </si>
  <si>
    <t>62 135,00</t>
  </si>
  <si>
    <t>80110</t>
  </si>
  <si>
    <t>Gimnazja</t>
  </si>
  <si>
    <t>3 228 682,00</t>
  </si>
  <si>
    <t>2 096 230,00</t>
  </si>
  <si>
    <t>1 665 540,00</t>
  </si>
  <si>
    <t>430 690,00</t>
  </si>
  <si>
    <t>1 132 452,00</t>
  </si>
  <si>
    <t>Strona 2 z 4</t>
  </si>
  <si>
    <t>80113</t>
  </si>
  <si>
    <t>Dowożenie uczniów do szkół</t>
  </si>
  <si>
    <t>408 783,00</t>
  </si>
  <si>
    <t>46 717,00</t>
  </si>
  <si>
    <t>362 066,00</t>
  </si>
  <si>
    <t>80146</t>
  </si>
  <si>
    <t>Dokształcanie i doskonalenie nauczycieli</t>
  </si>
  <si>
    <t>23 920,00</t>
  </si>
  <si>
    <t>80195</t>
  </si>
  <si>
    <t>30 960,00</t>
  </si>
  <si>
    <t>64 500,00</t>
  </si>
  <si>
    <t>85195</t>
  </si>
  <si>
    <t>9 500,00</t>
  </si>
  <si>
    <t>1 893 119,00</t>
  </si>
  <si>
    <t>1 863 119,00</t>
  </si>
  <si>
    <t>262 256,00</t>
  </si>
  <si>
    <t>1 600 863,00</t>
  </si>
  <si>
    <t>30 000,00</t>
  </si>
  <si>
    <t>18 990,00</t>
  </si>
  <si>
    <t>1 384 499,00</t>
  </si>
  <si>
    <t>109 973,00</t>
  </si>
  <si>
    <t>85215</t>
  </si>
  <si>
    <t>Dodatki mieszkaniowe</t>
  </si>
  <si>
    <t>800,00</t>
  </si>
  <si>
    <t>261 638,00</t>
  </si>
  <si>
    <t>231 638,00</t>
  </si>
  <si>
    <t>206 710,00</t>
  </si>
  <si>
    <t>24 928,00</t>
  </si>
  <si>
    <t>85228</t>
  </si>
  <si>
    <t>Usługi opiekuńcze i specjalistyczne usługi opiekuńcze</t>
  </si>
  <si>
    <t>87 851,00</t>
  </si>
  <si>
    <t>36 556,00</t>
  </si>
  <si>
    <t>51 295,00</t>
  </si>
  <si>
    <t>85295</t>
  </si>
  <si>
    <t>24 000,00</t>
  </si>
  <si>
    <t>853</t>
  </si>
  <si>
    <t>Pozostałe zadania w zakresie polityki społecznej</t>
  </si>
  <si>
    <t>85333</t>
  </si>
  <si>
    <t>Powiatowe urzędy pracy</t>
  </si>
  <si>
    <t>854</t>
  </si>
  <si>
    <t>Edukacyjna opieka wychowawcza</t>
  </si>
  <si>
    <t>166 920,00</t>
  </si>
  <si>
    <t>147 090,00</t>
  </si>
  <si>
    <t>19 830,00</t>
  </si>
  <si>
    <t>85401</t>
  </si>
  <si>
    <t>Świetlice szkolne</t>
  </si>
  <si>
    <t>224 023,00</t>
  </si>
  <si>
    <t>204 023,00</t>
  </si>
  <si>
    <t>71 895,00</t>
  </si>
  <si>
    <t>132 128,00</t>
  </si>
  <si>
    <t>20 000,00</t>
  </si>
  <si>
    <t>90015</t>
  </si>
  <si>
    <t>Oświetlenie ulic, placów i dróg</t>
  </si>
  <si>
    <t>176 853,00</t>
  </si>
  <si>
    <t>156 853,00</t>
  </si>
  <si>
    <t>42 539,00</t>
  </si>
  <si>
    <t>114 314,00</t>
  </si>
  <si>
    <t>Strona 3 z 4</t>
  </si>
  <si>
    <t>47 170,00</t>
  </si>
  <si>
    <t>29 356,00</t>
  </si>
  <si>
    <t>17 814,00</t>
  </si>
  <si>
    <t>921</t>
  </si>
  <si>
    <t>Kultura i ochrona dziedzictwa narodowego</t>
  </si>
  <si>
    <t>100 480,00</t>
  </si>
  <si>
    <t>90 480,00</t>
  </si>
  <si>
    <t>64 480,00</t>
  </si>
  <si>
    <t>10 000,00</t>
  </si>
  <si>
    <t>92116</t>
  </si>
  <si>
    <t>Biblioteki</t>
  </si>
  <si>
    <t>54 480,00</t>
  </si>
  <si>
    <t>92195</t>
  </si>
  <si>
    <t>46 000,00</t>
  </si>
  <si>
    <t>36 000,00</t>
  </si>
  <si>
    <t>926</t>
  </si>
  <si>
    <t>Kultura fizyczna i sport</t>
  </si>
  <si>
    <t>45 258,00</t>
  </si>
  <si>
    <t>2 258,00</t>
  </si>
  <si>
    <t>9 000,00</t>
  </si>
  <si>
    <t>34 000,00</t>
  </si>
  <si>
    <t>92605</t>
  </si>
  <si>
    <t>Zadania w zakresie kultury fizycznej i sportu</t>
  </si>
  <si>
    <t>Wydatki razem:</t>
  </si>
  <si>
    <t>14 588 571,00</t>
  </si>
  <si>
    <t>11 250 339,00</t>
  </si>
  <si>
    <t>6 315 610,00</t>
  </si>
  <si>
    <t>74 480,00</t>
  </si>
  <si>
    <t>4 526 349,00</t>
  </si>
  <si>
    <t>3 338 232,00</t>
  </si>
  <si>
    <t xml:space="preserve">Przewodniczący Rady Gminy </t>
  </si>
  <si>
    <t>Strona 4 z 4</t>
  </si>
  <si>
    <t>Załącznik Nr 6</t>
  </si>
  <si>
    <t>Dochody związane z realizacją zadań z zakresu administracji rządowaej i innych zadań zleconych ustawami w 2009 roku</t>
  </si>
  <si>
    <t>Dzial</t>
  </si>
  <si>
    <t>Paragraf</t>
  </si>
  <si>
    <t>1 479 175,00</t>
  </si>
  <si>
    <t>Razem: 1557965,0000</t>
  </si>
  <si>
    <t xml:space="preserve">                                                                                                                                      Przewodniczący Rady Gminy</t>
  </si>
  <si>
    <t xml:space="preserve">                                                                                                                                                               Jan Idzikowski</t>
  </si>
  <si>
    <t>Załącznik Nr 7</t>
  </si>
  <si>
    <t>Wydatki związane z realizacją zadań z zakresu administracji rządowej i innych zadań zleconych ustawami z 2009 roku</t>
  </si>
  <si>
    <t>4010</t>
  </si>
  <si>
    <t>Wynagrodzenia osobowe pracowników</t>
  </si>
  <si>
    <t>64 800,00</t>
  </si>
  <si>
    <t>4110</t>
  </si>
  <si>
    <t>Składki na ubezpieczenia społeczne</t>
  </si>
  <si>
    <t>9 785,00</t>
  </si>
  <si>
    <t>4120</t>
  </si>
  <si>
    <t>Składki na Fundusz Pracy</t>
  </si>
  <si>
    <t>1 587,00</t>
  </si>
  <si>
    <t>4210</t>
  </si>
  <si>
    <t>Zakup materiałów i wyposażenia</t>
  </si>
  <si>
    <t>150,00</t>
  </si>
  <si>
    <t>4410</t>
  </si>
  <si>
    <t>Podróże służbowe krajowe</t>
  </si>
  <si>
    <t>132,00</t>
  </si>
  <si>
    <t>22,00</t>
  </si>
  <si>
    <t>4170</t>
  </si>
  <si>
    <t>Wynagrodzenia bezosobowe</t>
  </si>
  <si>
    <t>876,00</t>
  </si>
  <si>
    <t>3110</t>
  </si>
  <si>
    <t>Świadczenia społeczne</t>
  </si>
  <si>
    <t>1 362 611,00</t>
  </si>
  <si>
    <t>16 024,00</t>
  </si>
  <si>
    <t>2 573,00</t>
  </si>
  <si>
    <t>393,00</t>
  </si>
  <si>
    <t>7 730,00</t>
  </si>
  <si>
    <t>4300</t>
  </si>
  <si>
    <t>Zakup usług pozostałych</t>
  </si>
  <si>
    <t>5 768,00</t>
  </si>
  <si>
    <t>4370</t>
  </si>
  <si>
    <t>Opłata z tytułu zakupu usług telekomunikacyjnych telefonii stacjinarnej</t>
  </si>
  <si>
    <t>1 300,00</t>
  </si>
  <si>
    <t>1 390,00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</si>
  <si>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</si>
  <si>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</si>
  <si>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</si>
  <si>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</si>
  <si>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400,00</t>
  </si>
  <si>
    <t>4750</t>
  </si>
  <si>
    <t>Zakup akcesoriów komputerowych, w tym programów i licencji</t>
  </si>
  <si>
    <t>4130</t>
  </si>
  <si>
    <t>Składki na ubezpieczenie zdrowotne</t>
  </si>
  <si>
    <t xml:space="preserve">            Jan Idzikowski</t>
  </si>
  <si>
    <t>Załącznik Nr 3</t>
  </si>
  <si>
    <t>Zadania inwestycyjne w 2009 roku</t>
  </si>
  <si>
    <t>Rozdz.</t>
  </si>
  <si>
    <t>Nazwa zadania inwestycyjnego</t>
  </si>
  <si>
    <t>Łączne koszty finansowe</t>
  </si>
  <si>
    <t>Wydatki poniesione w 2008 r.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</si>
  <si>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</si>
  <si>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</si>
  <si>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</si>
  <si>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</si>
  <si>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</si>
  <si>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kredyty
i pożyczki                               ( w tym na prefinansowanie)</t>
  </si>
  <si>
    <t>środki pochodzące
z innych  źródeł*</t>
  </si>
  <si>
    <t xml:space="preserve">środki wymienione
w art. 5 </t>
  </si>
  <si>
    <t>Budowa stacji uzdatniania wody i sieci wodociągowej do zaopatrywania ludności i przedsiębiorstw w wodę w miejscowościach: Nowe Szwejki, Szwejki Wielkie, Pilawy, Rzymiec, Turobowice, Gacpary, Studzianki, Lewin, Zabłocie, Przyłuski, Celinów, Gogolin, Sadkow</t>
  </si>
  <si>
    <t>A.      
B.
C.
…</t>
  </si>
  <si>
    <t>RAZEM DZIAŁ 010</t>
  </si>
  <si>
    <t>Dotacja celowa dla Powiatu Rawskiego na dofinansowanie przebudowy drogi powiatowej Sadkowice - Biała Rawska</t>
  </si>
  <si>
    <t>Przebudowa dróg w miejscowościach:</t>
  </si>
  <si>
    <t>Urząd Gminy Sadkowice</t>
  </si>
  <si>
    <t xml:space="preserve">Paprotnia (nr ewid. 383505) </t>
  </si>
  <si>
    <t>Jajkowice N. Kłopoczyn (nr ewid. 383511)</t>
  </si>
  <si>
    <t>Żelazna (nr ewid. 383515)</t>
  </si>
  <si>
    <t xml:space="preserve">Przebudowa dróg w miejscowościach: Kłopoczyn (nr działki 242) - 470 000,                     Żelazna (nr działki 37) - 250 000,                         Trębaczew (nr działki 75) - 210 000,                        Lubania (nr działki 11) - 200 000,         </t>
  </si>
  <si>
    <t>RAZEM DZIAŁ 600</t>
  </si>
  <si>
    <t xml:space="preserve">Termomodernizacja komunalnego budynku mieszkalnego w Sadkowicach (budynek obok szkoły) </t>
  </si>
  <si>
    <t>Budowa ogrodzenia działki komunalnej w Sadkowicach</t>
  </si>
  <si>
    <t>RAZEM DZIAŁ 700</t>
  </si>
  <si>
    <t>Zakup komputerów</t>
  </si>
  <si>
    <t>Ograniczenie emisji gazów wywołujących efekt cieplarniany i pyłów poprzez termomodernizację obiektów użyteczności publicznej w Gminie Sadkowice (budynek Urzędu Gminy)</t>
  </si>
  <si>
    <t>RAZEM DZIAŁ 750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</si>
  <si>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</t>
  </si>
  <si>
    <t>Sadkowicach</t>
  </si>
  <si>
    <t>Kłopoczynie</t>
  </si>
  <si>
    <t>Trębaczewie</t>
  </si>
  <si>
    <t>Budowa oczyszczalni ścieków przy szkołach podstawowych w:</t>
  </si>
  <si>
    <t>Lubani</t>
  </si>
  <si>
    <t>Malowanie pomieszczeń w szkole podstawowej w Lubani</t>
  </si>
  <si>
    <t>Budowa boiska sportowego przy Gimnazjum w Lubani</t>
  </si>
  <si>
    <t>Utwardzenie terenu przy Gimnazjum w Sadkowicach</t>
  </si>
  <si>
    <t>Odwodnienie terenu przy Gimnazjum w Sadkowicach</t>
  </si>
  <si>
    <t>Budowa kompleksu sportowego przy Gimnazjum w Sadkowicach</t>
  </si>
  <si>
    <t xml:space="preserve">Urząd Gminy Sadkowice           </t>
  </si>
  <si>
    <t>RAZEM DZIAŁ 801</t>
  </si>
  <si>
    <t>Ograniczenie emisji gazów wywołujących efekt cieplarniany i pyłów poprzez termomodernizację obiektów użyteczności publicznej w Gminie Sadkowice (budynek GOPS)</t>
  </si>
  <si>
    <t>RAZEM DZIAŁ 852</t>
  </si>
  <si>
    <t>Budowa oświetlenia ulicznego na terenie Gminy Sadkowice</t>
  </si>
  <si>
    <t>RAZEM DZIAŁ 900</t>
  </si>
  <si>
    <t>Budowa świetlicy środowiskowej w miejscowości Bujały</t>
  </si>
  <si>
    <t>RAZEM DZIAŁ 921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</si>
  <si>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</si>
  <si>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</si>
  <si>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</si>
  <si>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</si>
  <si>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:</t>
  </si>
  <si>
    <t>Limity wydatków na wieloletnie programy inwestycyjne w latach 2009 - 2011</t>
  </si>
  <si>
    <t>Nazwa zadania inwestycyjnego
i okres realizacji
(w latach)</t>
  </si>
  <si>
    <t>Jednostka organizacyjna realizująca program lub koordynująca wykonanie</t>
  </si>
  <si>
    <t>rok budżetowy 2009 (9+10+11+12)</t>
  </si>
  <si>
    <t>2010 r.</t>
  </si>
  <si>
    <t>2011 r.</t>
  </si>
  <si>
    <t>kredyty
i pożyczki     (w tym na prefinansowanie)</t>
  </si>
  <si>
    <t>środki pochodzące
 z innych  źródeł*</t>
  </si>
  <si>
    <t>środki wymienione
w art. 5 ust. 1 pkt 2 i 3 u.f.p.</t>
  </si>
  <si>
    <t>6050</t>
  </si>
  <si>
    <t>Budowa stacji uzdatniania wody i sieci wodociągowej do zaopatrzania ludności i przedsiębiorstw w wodę w miejscowościach: Nowe Szwejki, Szwejki Wielkie, Pilawy, Rzymiec, Turobowice, Gacpary, Studzianki, Lewin, Zabłocie, Przyłuski, Celinów, Gogolin, Sadkowi</t>
  </si>
  <si>
    <t xml:space="preserve"> Urząd Gminy Sadkowice</t>
  </si>
  <si>
    <t>Paprotnia (nr eiwd. 383505)</t>
  </si>
  <si>
    <t>Jajkowice-N. Kłopoczyn (nr ewid. 383511)</t>
  </si>
  <si>
    <t>Ograniczenie emisji gazów wywołujących efekt cieplarniany i pyłów poprzez termomodernizację obiektów użyteczności publicznej w Gminie Sadkowice; budynki szkół podstawowych w:</t>
  </si>
  <si>
    <t>Razem:</t>
  </si>
  <si>
    <t>* Wybrać odpowiednie oznaczenie źródła finansowania:</t>
  </si>
  <si>
    <t xml:space="preserve">C. Inne źródła </t>
  </si>
  <si>
    <r>
      <t>Załącznik Nr 4</t>
    </r>
    <r>
      <rPr>
        <sz val="8"/>
        <rFont val="Arial CE"/>
        <family val="0"/>
      </rPr>
      <t xml:space="preserve">                                                                                   do Uchwały Nr XXVI/174/09                                                    Rady Gminy Sadkowice                                                z dnia 28 sty</t>
    </r>
  </si>
  <si>
    <t>Załącznik Nr 15</t>
  </si>
  <si>
    <t>Prognoza kwoty długu i spłat na rok 2009 i lata następne</t>
  </si>
  <si>
    <t>Kwota długu na dzień 31.12.2008</t>
  </si>
  <si>
    <t>Prognoza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</si>
  <si>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</si>
  <si>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</si>
  <si>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</si>
  <si>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</si>
  <si>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</si>
  <si>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</si>
  <si>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</si>
  <si>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</si>
  <si>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</si>
  <si>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</si>
  <si>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</si>
  <si>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</si>
  <si>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</si>
  <si>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</si>
  <si>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</si>
  <si>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</si>
  <si>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</si>
  <si>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</si>
  <si>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</si>
  <si>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</si>
  <si>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</si>
  <si>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</si>
  <si>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</si>
  <si>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</si>
  <si>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</si>
  <si>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</si>
  <si>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</si>
  <si>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</si>
  <si>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</si>
  <si>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</si>
  <si>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</si>
  <si>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</si>
  <si>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</si>
  <si>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</si>
  <si>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</si>
  <si>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</si>
  <si>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</si>
  <si>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</si>
  <si>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</si>
  <si>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</si>
  <si>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</si>
  <si>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</si>
  <si>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6.3</t>
  </si>
  <si>
    <t>6.4</t>
  </si>
  <si>
    <r>
      <t xml:space="preserve">Zobowiązania wg tytułów dłużnych: </t>
    </r>
    <r>
      <rPr>
        <sz val="10"/>
        <rFont val="Arial"/>
        <family val="2"/>
      </rPr>
      <t>(1.1+1.2+1.3)-2.1</t>
    </r>
  </si>
  <si>
    <r>
      <t xml:space="preserve">długu </t>
    </r>
    <r>
      <rPr>
        <sz val="10"/>
        <rFont val="Arial"/>
        <family val="2"/>
      </rPr>
      <t xml:space="preserve">(art. 170 ust. 1)         (1-2.1-2.2):3 (w %) </t>
    </r>
  </si>
  <si>
    <r>
      <t xml:space="preserve">długu po uwzględnieniu wyłączeń </t>
    </r>
    <r>
      <rPr>
        <sz val="10"/>
        <rFont val="Arial"/>
        <family val="2"/>
      </rPr>
      <t>(art. 170 ust. 3) (1.1+1.2-2.1):3 (w %)</t>
    </r>
  </si>
  <si>
    <r>
      <t xml:space="preserve">spłaty zadłużenia </t>
    </r>
    <r>
      <rPr>
        <sz val="10"/>
        <rFont val="Arial"/>
        <family val="2"/>
      </rPr>
      <t>(art. 169 ust. 1)        (2:3)  (w %)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</si>
  <si>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 (w %)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</si>
</sst>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5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9"/>
      <color indexed="8"/>
      <name val="Arial"/>
      <family val="2"/>
    </font>
    <font>
      <b/>
      <sz val="13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1" fontId="3" fillId="0" borderId="10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41" fontId="0" fillId="0" borderId="14" xfId="0" applyNumberFormat="1" applyFont="1" applyBorder="1" applyAlignment="1">
      <alignment horizontal="center"/>
    </xf>
    <xf numFmtId="41" fontId="0" fillId="0" borderId="13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/>
    </xf>
    <xf numFmtId="41" fontId="0" fillId="0" borderId="10" xfId="0" applyNumberFormat="1" applyFont="1" applyBorder="1" applyAlignment="1">
      <alignment vertical="top" wrapText="1"/>
    </xf>
    <xf numFmtId="41" fontId="0" fillId="0" borderId="16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3" fillId="0" borderId="20" xfId="0" applyFont="1" applyBorder="1" applyAlignment="1">
      <alignment/>
    </xf>
    <xf numFmtId="41" fontId="0" fillId="0" borderId="2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4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center" wrapText="1"/>
    </xf>
    <xf numFmtId="0" fontId="34" fillId="0" borderId="0" xfId="0" applyNumberFormat="1" applyFill="1" applyBorder="1" applyAlignment="1" applyProtection="1">
      <alignment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/>
      <protection locked="0"/>
    </xf>
    <xf numFmtId="49" fontId="37" fillId="24" borderId="0" xfId="0" applyAlignment="1">
      <alignment horizontal="center" vertical="center" wrapText="1"/>
    </xf>
    <xf numFmtId="0" fontId="7" fillId="0" borderId="0" xfId="52" applyFont="1" applyAlignment="1">
      <alignment horizontal="left" vertical="center"/>
      <protection/>
    </xf>
    <xf numFmtId="0" fontId="35" fillId="0" borderId="0" xfId="0" applyNumberFormat="1" applyFont="1" applyFill="1" applyBorder="1" applyAlignment="1" applyProtection="1">
      <alignment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49" fontId="34" fillId="24" borderId="0" xfId="0" applyBorder="1" applyAlignment="1">
      <alignment vertical="top" wrapText="1"/>
    </xf>
    <xf numFmtId="49" fontId="34" fillId="24" borderId="0" xfId="0" applyBorder="1" applyAlignment="1">
      <alignment vertical="top" wrapText="1"/>
    </xf>
    <xf numFmtId="49" fontId="46" fillId="24" borderId="0" xfId="0" applyFont="1" applyBorder="1" applyAlignment="1">
      <alignment vertical="top" wrapText="1"/>
    </xf>
    <xf numFmtId="49" fontId="34" fillId="24" borderId="0" xfId="0" applyBorder="1" applyAlignment="1">
      <alignment vertical="top" wrapText="1"/>
    </xf>
    <xf numFmtId="49" fontId="34" fillId="24" borderId="0" xfId="0" applyBorder="1" applyAlignment="1">
      <alignment vertical="top" wrapText="1"/>
    </xf>
    <xf numFmtId="41" fontId="5" fillId="0" borderId="16" xfId="52" applyNumberFormat="1" applyFont="1" applyBorder="1" applyAlignment="1">
      <alignment horizontal="center" vertical="center"/>
      <protection/>
    </xf>
    <xf numFmtId="49" fontId="46" fillId="24" borderId="0" xfId="0" applyFont="1" applyBorder="1" applyAlignment="1">
      <alignment vertical="top" wrapText="1"/>
    </xf>
    <xf numFmtId="0" fontId="0" fillId="0" borderId="0" xfId="52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5" fillId="0" borderId="15" xfId="52" applyFont="1" applyBorder="1" applyAlignment="1">
      <alignment horizontal="center" vertical="center"/>
      <protection/>
    </xf>
    <xf numFmtId="49" fontId="48" fillId="0" borderId="15" xfId="52" applyNumberFormat="1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left" vertical="center" wrapText="1"/>
      <protection/>
    </xf>
    <xf numFmtId="1" fontId="5" fillId="0" borderId="15" xfId="52" applyNumberFormat="1" applyFont="1" applyBorder="1" applyAlignment="1">
      <alignment horizontal="center" vertical="center"/>
      <protection/>
    </xf>
    <xf numFmtId="1" fontId="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3" fontId="5" fillId="0" borderId="15" xfId="52" applyNumberFormat="1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1" fontId="48" fillId="0" borderId="15" xfId="52" applyNumberFormat="1" applyFont="1" applyBorder="1" applyAlignment="1">
      <alignment horizontal="center" vertical="center"/>
      <protection/>
    </xf>
    <xf numFmtId="0" fontId="48" fillId="0" borderId="15" xfId="52" applyFont="1" applyBorder="1" applyAlignment="1">
      <alignment horizontal="center" vertical="center" wrapText="1"/>
      <protection/>
    </xf>
    <xf numFmtId="3" fontId="48" fillId="0" borderId="15" xfId="52" applyNumberFormat="1" applyFont="1" applyBorder="1" applyAlignment="1">
      <alignment horizontal="center" vertical="center"/>
      <protection/>
    </xf>
    <xf numFmtId="41" fontId="5" fillId="0" borderId="16" xfId="52" applyNumberFormat="1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vertical="top" wrapText="1"/>
      <protection/>
    </xf>
    <xf numFmtId="1" fontId="5" fillId="0" borderId="21" xfId="52" applyNumberFormat="1" applyFont="1" applyBorder="1" applyAlignment="1">
      <alignment vertical="center" wrapText="1"/>
      <protection/>
    </xf>
    <xf numFmtId="0" fontId="5" fillId="0" borderId="22" xfId="52" applyFont="1" applyBorder="1" applyAlignment="1">
      <alignment vertical="top" wrapText="1"/>
      <protection/>
    </xf>
    <xf numFmtId="1" fontId="5" fillId="0" borderId="22" xfId="52" applyNumberFormat="1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vertical="top" wrapText="1"/>
      <protection/>
    </xf>
    <xf numFmtId="1" fontId="5" fillId="0" borderId="16" xfId="52" applyNumberFormat="1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1" fontId="48" fillId="0" borderId="16" xfId="52" applyNumberFormat="1" applyFont="1" applyBorder="1" applyAlignment="1">
      <alignment horizontal="center" vertical="center" wrapText="1"/>
      <protection/>
    </xf>
    <xf numFmtId="0" fontId="48" fillId="0" borderId="16" xfId="52" applyFont="1" applyBorder="1" applyAlignment="1">
      <alignment horizontal="center" vertical="center" wrapText="1"/>
      <protection/>
    </xf>
    <xf numFmtId="0" fontId="48" fillId="0" borderId="16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1" fontId="5" fillId="0" borderId="10" xfId="52" applyNumberFormat="1" applyFont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center" vertical="center"/>
      <protection/>
    </xf>
    <xf numFmtId="1" fontId="48" fillId="0" borderId="10" xfId="52" applyNumberFormat="1" applyFont="1" applyBorder="1" applyAlignment="1">
      <alignment horizontal="center" vertical="center" wrapText="1"/>
      <protection/>
    </xf>
    <xf numFmtId="0" fontId="48" fillId="0" borderId="10" xfId="52" applyFont="1" applyBorder="1" applyAlignment="1">
      <alignment horizontal="center" vertical="center" wrapText="1"/>
      <protection/>
    </xf>
    <xf numFmtId="3" fontId="48" fillId="0" borderId="10" xfId="52" applyNumberFormat="1" applyFont="1" applyBorder="1" applyAlignment="1">
      <alignment horizontal="center" vertical="center"/>
      <protection/>
    </xf>
    <xf numFmtId="0" fontId="48" fillId="0" borderId="15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41" fontId="5" fillId="0" borderId="10" xfId="52" applyNumberFormat="1" applyFont="1" applyBorder="1" applyAlignment="1">
      <alignment horizontal="center" vertical="center" wrapText="1"/>
      <protection/>
    </xf>
    <xf numFmtId="41" fontId="5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 wrapText="1"/>
      <protection/>
    </xf>
    <xf numFmtId="0" fontId="48" fillId="0" borderId="10" xfId="52" applyFont="1" applyBorder="1" applyAlignment="1">
      <alignment horizontal="center" vertical="center"/>
      <protection/>
    </xf>
    <xf numFmtId="1" fontId="48" fillId="0" borderId="10" xfId="52" applyNumberFormat="1" applyFont="1" applyBorder="1" applyAlignment="1">
      <alignment horizontal="center" vertical="center"/>
      <protection/>
    </xf>
    <xf numFmtId="41" fontId="48" fillId="0" borderId="10" xfId="52" applyNumberFormat="1" applyFont="1" applyBorder="1" applyAlignment="1">
      <alignment horizontal="center" vertical="center" wrapText="1"/>
      <protection/>
    </xf>
    <xf numFmtId="41" fontId="48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0" xfId="52" applyNumberFormat="1" applyFont="1" applyBorder="1" applyAlignment="1">
      <alignment horizontal="center" vertical="center"/>
      <protection/>
    </xf>
    <xf numFmtId="41" fontId="7" fillId="0" borderId="10" xfId="52" applyNumberFormat="1" applyFont="1" applyBorder="1" applyAlignment="1">
      <alignment vertical="center" wrapText="1"/>
      <protection/>
    </xf>
    <xf numFmtId="41" fontId="7" fillId="0" borderId="10" xfId="52" applyNumberFormat="1" applyFont="1" applyBorder="1" applyAlignment="1">
      <alignment vertical="center"/>
      <protection/>
    </xf>
    <xf numFmtId="0" fontId="7" fillId="0" borderId="0" xfId="52" applyFont="1" applyAlignment="1">
      <alignment vertical="center" wrapText="1"/>
      <protection/>
    </xf>
    <xf numFmtId="0" fontId="7" fillId="0" borderId="0" xfId="52" applyFont="1" applyAlignment="1">
      <alignment vertical="center"/>
      <protection/>
    </xf>
    <xf numFmtId="0" fontId="5" fillId="0" borderId="23" xfId="52" applyFont="1" applyBorder="1" applyAlignment="1">
      <alignment horizontal="center" vertical="center"/>
      <protection/>
    </xf>
    <xf numFmtId="1" fontId="5" fillId="0" borderId="15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left" vertical="center" wrapText="1"/>
      <protection/>
    </xf>
    <xf numFmtId="1" fontId="5" fillId="0" borderId="22" xfId="52" applyNumberFormat="1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1" fontId="5" fillId="0" borderId="16" xfId="52" applyNumberFormat="1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left" vertical="center" wrapText="1"/>
      <protection/>
    </xf>
    <xf numFmtId="1" fontId="5" fillId="0" borderId="17" xfId="52" applyNumberFormat="1" applyFont="1" applyBorder="1" applyAlignment="1">
      <alignment horizontal="center" vertical="center" wrapText="1"/>
      <protection/>
    </xf>
    <xf numFmtId="1" fontId="5" fillId="0" borderId="17" xfId="52" applyNumberFormat="1" applyFont="1" applyBorder="1" applyAlignment="1">
      <alignment horizontal="center" vertical="center"/>
      <protection/>
    </xf>
    <xf numFmtId="0" fontId="5" fillId="0" borderId="25" xfId="52" applyFont="1" applyBorder="1" applyAlignment="1">
      <alignment horizontal="left" vertical="center" wrapText="1"/>
      <protection/>
    </xf>
    <xf numFmtId="1" fontId="5" fillId="0" borderId="25" xfId="52" applyNumberFormat="1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 vertic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41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9" fillId="0" borderId="0" xfId="52" applyFont="1" applyBorder="1" applyAlignment="1">
      <alignment horizontal="center" vertical="center"/>
      <protection/>
    </xf>
    <xf numFmtId="2" fontId="49" fillId="0" borderId="0" xfId="52" applyNumberFormat="1" applyFont="1" applyBorder="1" applyAlignment="1">
      <alignment horizontal="center" vertical="center"/>
      <protection/>
    </xf>
    <xf numFmtId="41" fontId="49" fillId="0" borderId="26" xfId="52" applyNumberFormat="1" applyFont="1" applyBorder="1" applyAlignment="1">
      <alignment horizontal="center" vertical="center"/>
      <protection/>
    </xf>
    <xf numFmtId="0" fontId="49" fillId="0" borderId="26" xfId="52" applyFont="1" applyBorder="1" applyAlignment="1">
      <alignment horizontal="center" vertical="center"/>
      <protection/>
    </xf>
    <xf numFmtId="0" fontId="49" fillId="0" borderId="0" xfId="52" applyFont="1" applyAlignment="1">
      <alignment horizontal="center" vertical="center"/>
      <protection/>
    </xf>
    <xf numFmtId="0" fontId="49" fillId="0" borderId="0" xfId="52" applyFont="1" applyBorder="1" applyAlignment="1">
      <alignment horizontal="center" vertical="center"/>
      <protection/>
    </xf>
    <xf numFmtId="0" fontId="10" fillId="0" borderId="0" xfId="52" applyFont="1" applyAlignment="1">
      <alignment vertical="center"/>
      <protection/>
    </xf>
    <xf numFmtId="0" fontId="0" fillId="0" borderId="0" xfId="52">
      <alignment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7" fillId="0" borderId="0" xfId="52" applyFont="1" applyAlignment="1">
      <alignment horizontal="left" vertical="center"/>
      <protection/>
    </xf>
    <xf numFmtId="0" fontId="3" fillId="0" borderId="27" xfId="52" applyFont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49" fontId="7" fillId="0" borderId="10" xfId="52" applyNumberFormat="1" applyFont="1" applyBorder="1" applyAlignment="1">
      <alignment vertical="center"/>
      <protection/>
    </xf>
    <xf numFmtId="0" fontId="7" fillId="0" borderId="10" xfId="52" applyFont="1" applyBorder="1" applyAlignment="1">
      <alignment vertical="center" wrapText="1"/>
      <protection/>
    </xf>
    <xf numFmtId="3" fontId="7" fillId="0" borderId="10" xfId="52" applyNumberFormat="1" applyFont="1" applyBorder="1" applyAlignment="1">
      <alignment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vertical="center" wrapText="1"/>
      <protection/>
    </xf>
    <xf numFmtId="3" fontId="7" fillId="0" borderId="21" xfId="52" applyNumberFormat="1" applyFont="1" applyBorder="1" applyAlignment="1">
      <alignment vertical="center"/>
      <protection/>
    </xf>
    <xf numFmtId="0" fontId="7" fillId="0" borderId="22" xfId="52" applyFont="1" applyBorder="1" applyAlignment="1">
      <alignment vertical="center" wrapText="1"/>
      <protection/>
    </xf>
    <xf numFmtId="3" fontId="7" fillId="0" borderId="22" xfId="52" applyNumberFormat="1" applyFont="1" applyBorder="1" applyAlignment="1">
      <alignment vertical="center"/>
      <protection/>
    </xf>
    <xf numFmtId="0" fontId="7" fillId="0" borderId="16" xfId="52" applyFont="1" applyBorder="1" applyAlignment="1">
      <alignment vertical="center" wrapText="1"/>
      <protection/>
    </xf>
    <xf numFmtId="3" fontId="7" fillId="0" borderId="16" xfId="52" applyNumberFormat="1" applyFont="1" applyBorder="1" applyAlignment="1">
      <alignment vertical="center"/>
      <protection/>
    </xf>
    <xf numFmtId="0" fontId="7" fillId="0" borderId="10" xfId="52" applyFont="1" applyBorder="1" applyAlignment="1">
      <alignment vertical="center"/>
      <protection/>
    </xf>
    <xf numFmtId="0" fontId="7" fillId="0" borderId="15" xfId="52" applyFont="1" applyBorder="1" applyAlignment="1">
      <alignment vertical="center" wrapText="1"/>
      <protection/>
    </xf>
    <xf numFmtId="3" fontId="7" fillId="0" borderId="15" xfId="52" applyNumberFormat="1" applyFont="1" applyBorder="1" applyAlignment="1">
      <alignment vertical="center"/>
      <protection/>
    </xf>
    <xf numFmtId="0" fontId="7" fillId="0" borderId="15" xfId="52" applyFont="1" applyBorder="1" applyAlignment="1">
      <alignment vertical="center"/>
      <protection/>
    </xf>
    <xf numFmtId="0" fontId="7" fillId="0" borderId="22" xfId="52" applyFont="1" applyBorder="1" applyAlignment="1">
      <alignment vertical="center"/>
      <protection/>
    </xf>
    <xf numFmtId="0" fontId="7" fillId="0" borderId="16" xfId="52" applyFont="1" applyBorder="1" applyAlignment="1">
      <alignment vertical="center"/>
      <protection/>
    </xf>
    <xf numFmtId="3" fontId="7" fillId="0" borderId="17" xfId="52" applyNumberFormat="1" applyFont="1" applyBorder="1" applyAlignment="1">
      <alignment vertical="center"/>
      <protection/>
    </xf>
    <xf numFmtId="0" fontId="7" fillId="0" borderId="17" xfId="52" applyFont="1" applyBorder="1" applyAlignment="1">
      <alignment vertical="center"/>
      <protection/>
    </xf>
    <xf numFmtId="49" fontId="7" fillId="0" borderId="10" xfId="52" applyNumberFormat="1" applyFont="1" applyBorder="1" applyAlignment="1">
      <alignment horizontal="center" vertical="center"/>
      <protection/>
    </xf>
    <xf numFmtId="3" fontId="7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horizontal="center"/>
      <protection/>
    </xf>
    <xf numFmtId="3" fontId="49" fillId="0" borderId="10" xfId="52" applyNumberFormat="1" applyFont="1" applyBorder="1" applyAlignment="1">
      <alignment vertical="center"/>
      <protection/>
    </xf>
    <xf numFmtId="3" fontId="49" fillId="0" borderId="10" xfId="52" applyNumberFormat="1" applyFont="1" applyBorder="1" applyAlignment="1">
      <alignment horizontal="center" vertical="center"/>
      <protection/>
    </xf>
    <xf numFmtId="0" fontId="49" fillId="0" borderId="10" xfId="52" applyFont="1" applyBorder="1" applyAlignment="1">
      <alignment horizontal="center" vertical="center"/>
      <protection/>
    </xf>
    <xf numFmtId="0" fontId="49" fillId="0" borderId="0" xfId="52" applyFont="1" applyBorder="1" applyAlignment="1">
      <alignment horizontal="left" vertical="center"/>
      <protection/>
    </xf>
    <xf numFmtId="3" fontId="49" fillId="0" borderId="0" xfId="52" applyNumberFormat="1" applyFont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>
      <alignment/>
      <protection/>
    </xf>
    <xf numFmtId="0" fontId="2" fillId="0" borderId="0" xfId="52" applyFont="1" applyAlignment="1">
      <alignment horizontal="center" vertical="center"/>
      <protection/>
    </xf>
    <xf numFmtId="0" fontId="50" fillId="20" borderId="10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51" fillId="0" borderId="10" xfId="52" applyFont="1" applyBorder="1" applyAlignment="1">
      <alignment horizontal="center" wrapText="1"/>
      <protection/>
    </xf>
    <xf numFmtId="0" fontId="51" fillId="0" borderId="0" xfId="52" applyFont="1">
      <alignment/>
      <protection/>
    </xf>
    <xf numFmtId="0" fontId="50" fillId="0" borderId="10" xfId="52" applyFont="1" applyBorder="1" applyAlignment="1">
      <alignment horizontal="center" vertical="center" wrapText="1"/>
      <protection/>
    </xf>
    <xf numFmtId="0" fontId="50" fillId="0" borderId="10" xfId="52" applyFont="1" applyBorder="1" applyAlignment="1">
      <alignment horizontal="left" vertical="center" wrapText="1"/>
      <protection/>
    </xf>
    <xf numFmtId="41" fontId="52" fillId="0" borderId="10" xfId="52" applyNumberFormat="1" applyFont="1" applyBorder="1" applyAlignment="1">
      <alignment horizontal="center" vertical="center" wrapText="1"/>
      <protection/>
    </xf>
    <xf numFmtId="0" fontId="50" fillId="0" borderId="10" xfId="52" applyFont="1" applyBorder="1" applyAlignment="1">
      <alignment horizontal="center" wrapText="1"/>
      <protection/>
    </xf>
    <xf numFmtId="0" fontId="50" fillId="0" borderId="10" xfId="52" applyFont="1" applyBorder="1" applyAlignment="1">
      <alignment wrapText="1"/>
      <protection/>
    </xf>
    <xf numFmtId="41" fontId="52" fillId="0" borderId="10" xfId="52" applyNumberFormat="1" applyFont="1" applyBorder="1" applyAlignment="1">
      <alignment horizontal="center" vertical="top" wrapText="1"/>
      <protection/>
    </xf>
    <xf numFmtId="0" fontId="8" fillId="0" borderId="0" xfId="52" applyFont="1">
      <alignment/>
      <protection/>
    </xf>
    <xf numFmtId="0" fontId="8" fillId="0" borderId="10" xfId="52" applyFont="1" applyBorder="1" applyAlignment="1">
      <alignment horizontal="center" wrapText="1"/>
      <protection/>
    </xf>
    <xf numFmtId="0" fontId="8" fillId="0" borderId="10" xfId="52" applyFont="1" applyBorder="1" applyAlignment="1">
      <alignment horizontal="left" wrapText="1" indent="1"/>
      <protection/>
    </xf>
    <xf numFmtId="41" fontId="33" fillId="0" borderId="10" xfId="52" applyNumberFormat="1" applyFont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left" wrapText="1" indent="8"/>
      <protection/>
    </xf>
    <xf numFmtId="41" fontId="52" fillId="0" borderId="10" xfId="52" applyNumberFormat="1" applyFont="1" applyBorder="1" applyAlignment="1">
      <alignment wrapText="1"/>
      <protection/>
    </xf>
    <xf numFmtId="0" fontId="8" fillId="0" borderId="10" xfId="52" applyFont="1" applyBorder="1" applyAlignment="1">
      <alignment wrapText="1"/>
      <protection/>
    </xf>
    <xf numFmtId="41" fontId="33" fillId="0" borderId="10" xfId="52" applyNumberFormat="1" applyFont="1" applyBorder="1" applyAlignment="1">
      <alignment wrapText="1"/>
      <protection/>
    </xf>
    <xf numFmtId="0" fontId="50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4" fontId="52" fillId="0" borderId="10" xfId="52" applyNumberFormat="1" applyFont="1" applyBorder="1" applyAlignment="1">
      <alignment horizontal="right" vertical="center" wrapText="1"/>
      <protection/>
    </xf>
    <xf numFmtId="0" fontId="51" fillId="0" borderId="10" xfId="52" applyFont="1" applyBorder="1" applyAlignment="1">
      <alignment horizontal="center" vertical="top" wrapText="1"/>
      <protection/>
    </xf>
    <xf numFmtId="0" fontId="51" fillId="0" borderId="0" xfId="52" applyFont="1" applyAlignment="1">
      <alignment horizontal="center"/>
      <protection/>
    </xf>
    <xf numFmtId="0" fontId="50" fillId="0" borderId="10" xfId="52" applyFont="1" applyBorder="1" applyAlignment="1">
      <alignment horizontal="left" vertical="center" wrapText="1" indent="1"/>
      <protection/>
    </xf>
    <xf numFmtId="2" fontId="52" fillId="0" borderId="10" xfId="52" applyNumberFormat="1" applyFont="1" applyBorder="1" applyAlignment="1">
      <alignment horizontal="right" vertical="top" wrapText="1"/>
      <protection/>
    </xf>
    <xf numFmtId="0" fontId="50" fillId="0" borderId="10" xfId="52" applyFont="1" applyBorder="1" applyAlignment="1">
      <alignment horizontal="left" wrapText="1" indent="1"/>
      <protection/>
    </xf>
    <xf numFmtId="0" fontId="47" fillId="0" borderId="0" xfId="52" applyFont="1" applyAlignment="1">
      <alignment horizontal="center" vertical="center" wrapText="1"/>
      <protection/>
    </xf>
    <xf numFmtId="0" fontId="48" fillId="20" borderId="10" xfId="52" applyFont="1" applyFill="1" applyBorder="1" applyAlignment="1">
      <alignment horizontal="center" vertical="center"/>
      <protection/>
    </xf>
    <xf numFmtId="0" fontId="33" fillId="0" borderId="26" xfId="52" applyFont="1" applyFill="1" applyBorder="1" applyAlignment="1">
      <alignment horizontal="center" vertical="top" wrapText="1"/>
      <protection/>
    </xf>
    <xf numFmtId="0" fontId="3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49" fontId="39" fillId="0" borderId="28" xfId="0" applyFill="1" applyAlignment="1">
      <alignment horizontal="center" vertical="center" wrapText="1"/>
    </xf>
    <xf numFmtId="49" fontId="34" fillId="0" borderId="28" xfId="0" applyFill="1" applyAlignment="1">
      <alignment horizontal="center" vertical="center" wrapText="1"/>
    </xf>
    <xf numFmtId="49" fontId="37" fillId="0" borderId="28" xfId="0" applyFill="1" applyAlignment="1">
      <alignment horizontal="center" vertical="center" wrapText="1"/>
    </xf>
    <xf numFmtId="49" fontId="37" fillId="0" borderId="28" xfId="0" applyFill="1" applyAlignment="1">
      <alignment horizontal="left" vertical="center" wrapText="1"/>
    </xf>
    <xf numFmtId="49" fontId="37" fillId="0" borderId="28" xfId="0" applyFill="1" applyAlignment="1">
      <alignment horizontal="right" vertical="center" wrapText="1"/>
    </xf>
    <xf numFmtId="49" fontId="40" fillId="0" borderId="28" xfId="0" applyFill="1" applyAlignment="1">
      <alignment horizontal="right" vertical="center" wrapText="1"/>
    </xf>
    <xf numFmtId="0" fontId="3" fillId="0" borderId="0" xfId="52" applyFont="1" applyAlignment="1">
      <alignment horizontal="center" vertical="center"/>
      <protection/>
    </xf>
    <xf numFmtId="0" fontId="49" fillId="0" borderId="0" xfId="52" applyFont="1" applyBorder="1" applyAlignment="1">
      <alignment horizontal="center" vertical="center"/>
      <protection/>
    </xf>
    <xf numFmtId="0" fontId="48" fillId="20" borderId="10" xfId="52" applyFont="1" applyFill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48" fillId="0" borderId="27" xfId="52" applyFont="1" applyBorder="1" applyAlignment="1">
      <alignment horizontal="center" vertical="center"/>
      <protection/>
    </xf>
    <xf numFmtId="0" fontId="48" fillId="0" borderId="29" xfId="52" applyFont="1" applyBorder="1" applyAlignment="1">
      <alignment horizontal="center" vertical="center"/>
      <protection/>
    </xf>
    <xf numFmtId="0" fontId="48" fillId="0" borderId="23" xfId="52" applyFont="1" applyBorder="1" applyAlignment="1">
      <alignment horizontal="center" vertical="center"/>
      <protection/>
    </xf>
    <xf numFmtId="0" fontId="48" fillId="0" borderId="30" xfId="52" applyFont="1" applyBorder="1" applyAlignment="1">
      <alignment horizontal="center" vertical="center"/>
      <protection/>
    </xf>
    <xf numFmtId="0" fontId="48" fillId="0" borderId="31" xfId="52" applyFont="1" applyBorder="1" applyAlignment="1">
      <alignment horizontal="center" vertical="center"/>
      <protection/>
    </xf>
    <xf numFmtId="0" fontId="49" fillId="0" borderId="0" xfId="52" applyFont="1" applyAlignment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right"/>
      <protection locked="0"/>
    </xf>
    <xf numFmtId="49" fontId="40" fillId="0" borderId="28" xfId="0" applyFill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0" fontId="48" fillId="0" borderId="10" xfId="52" applyFont="1" applyBorder="1" applyAlignment="1">
      <alignment horizontal="center" vertical="center"/>
      <protection/>
    </xf>
    <xf numFmtId="49" fontId="39" fillId="3" borderId="28" xfId="0" applyFill="1" applyAlignment="1">
      <alignment horizontal="center" vertical="center" wrapText="1"/>
    </xf>
    <xf numFmtId="49" fontId="37" fillId="3" borderId="28" xfId="0" applyFill="1" applyAlignment="1">
      <alignment horizontal="center" vertical="center" wrapText="1"/>
    </xf>
    <xf numFmtId="49" fontId="37" fillId="3" borderId="28" xfId="0" applyFill="1" applyAlignment="1">
      <alignment horizontal="left" vertical="center" wrapText="1"/>
    </xf>
    <xf numFmtId="49" fontId="37" fillId="3" borderId="28" xfId="0" applyFill="1" applyAlignment="1">
      <alignment horizontal="right" vertical="center" wrapText="1"/>
    </xf>
    <xf numFmtId="0" fontId="34" fillId="0" borderId="0" xfId="0" applyNumberFormat="1" applyFill="1" applyBorder="1" applyAlignment="1" applyProtection="1">
      <alignment horizontal="left"/>
      <protection locked="0"/>
    </xf>
    <xf numFmtId="49" fontId="36" fillId="24" borderId="0" xfId="0" applyAlignment="1">
      <alignment horizontal="center" vertical="center" wrapText="1"/>
    </xf>
    <xf numFmtId="49" fontId="38" fillId="0" borderId="28" xfId="0" applyFill="1" applyAlignment="1">
      <alignment horizontal="left" wrapText="1"/>
    </xf>
    <xf numFmtId="49" fontId="39" fillId="3" borderId="28" xfId="0" applyFill="1" applyAlignment="1">
      <alignment horizontal="center" vertical="center" wrapText="1"/>
    </xf>
    <xf numFmtId="49" fontId="34" fillId="0" borderId="28" xfId="0" applyFill="1" applyAlignment="1">
      <alignment horizontal="center" vertical="center" wrapText="1"/>
    </xf>
    <xf numFmtId="49" fontId="37" fillId="3" borderId="28" xfId="0" applyFill="1" applyAlignment="1">
      <alignment horizontal="center" vertical="center" wrapText="1"/>
    </xf>
    <xf numFmtId="49" fontId="37" fillId="3" borderId="28" xfId="0" applyFill="1" applyAlignment="1">
      <alignment horizontal="right" vertical="center" wrapText="1"/>
    </xf>
    <xf numFmtId="49" fontId="39" fillId="0" borderId="28" xfId="0" applyFill="1" applyAlignment="1">
      <alignment horizontal="center" vertical="center" wrapText="1"/>
    </xf>
    <xf numFmtId="49" fontId="37" fillId="0" borderId="28" xfId="0" applyFill="1" applyAlignment="1">
      <alignment horizontal="right" vertical="center" wrapText="1"/>
    </xf>
    <xf numFmtId="49" fontId="37" fillId="0" borderId="28" xfId="0" applyFill="1" applyAlignment="1">
      <alignment horizontal="center" vertical="center" wrapText="1"/>
    </xf>
    <xf numFmtId="49" fontId="37" fillId="0" borderId="0" xfId="0" applyFill="1" applyAlignment="1">
      <alignment horizontal="right" vertical="center" wrapText="1"/>
    </xf>
    <xf numFmtId="49" fontId="38" fillId="0" borderId="28" xfId="0" applyFill="1" applyAlignment="1">
      <alignment horizontal="right" vertical="center" wrapText="1"/>
    </xf>
    <xf numFmtId="49" fontId="40" fillId="0" borderId="28" xfId="0" applyFill="1" applyAlignment="1">
      <alignment horizontal="right" vertical="center" wrapText="1"/>
    </xf>
    <xf numFmtId="49" fontId="41" fillId="0" borderId="28" xfId="0" applyFill="1" applyAlignment="1">
      <alignment horizontal="center" vertical="center" wrapText="1"/>
    </xf>
    <xf numFmtId="49" fontId="41" fillId="0" borderId="28" xfId="0" applyFill="1" applyAlignment="1">
      <alignment horizontal="right" vertical="center" wrapText="1"/>
    </xf>
    <xf numFmtId="49" fontId="37" fillId="24" borderId="0" xfId="0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9" fontId="37" fillId="24" borderId="0" xfId="0" applyAlignment="1">
      <alignment horizontal="center" vertical="center" wrapText="1"/>
    </xf>
    <xf numFmtId="49" fontId="42" fillId="24" borderId="0" xfId="0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right"/>
      <protection locked="0"/>
    </xf>
    <xf numFmtId="0" fontId="3" fillId="0" borderId="29" xfId="52" applyFont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0" fontId="48" fillId="0" borderId="15" xfId="52" applyFont="1" applyBorder="1" applyAlignment="1">
      <alignment horizontal="center" vertical="center"/>
      <protection/>
    </xf>
    <xf numFmtId="0" fontId="48" fillId="0" borderId="17" xfId="52" applyFont="1" applyBorder="1" applyAlignment="1">
      <alignment horizontal="center" vertical="center"/>
      <protection/>
    </xf>
    <xf numFmtId="41" fontId="5" fillId="0" borderId="15" xfId="52" applyNumberFormat="1" applyFont="1" applyBorder="1" applyAlignment="1">
      <alignment horizontal="center" vertical="center" wrapText="1"/>
      <protection/>
    </xf>
    <xf numFmtId="41" fontId="5" fillId="0" borderId="17" xfId="52" applyNumberFormat="1" applyFont="1" applyBorder="1" applyAlignment="1">
      <alignment horizontal="center" vertical="center" wrapText="1"/>
      <protection/>
    </xf>
    <xf numFmtId="41" fontId="5" fillId="0" borderId="16" xfId="52" applyNumberFormat="1" applyFont="1" applyBorder="1" applyAlignment="1">
      <alignment horizontal="center" vertical="center" wrapText="1"/>
      <protection/>
    </xf>
    <xf numFmtId="41" fontId="5" fillId="0" borderId="15" xfId="52" applyNumberFormat="1" applyFont="1" applyBorder="1" applyAlignment="1">
      <alignment horizontal="center" vertical="center"/>
      <protection/>
    </xf>
    <xf numFmtId="41" fontId="5" fillId="0" borderId="17" xfId="52" applyNumberFormat="1" applyFont="1" applyBorder="1" applyAlignment="1">
      <alignment horizontal="center" vertical="center"/>
      <protection/>
    </xf>
    <xf numFmtId="41" fontId="5" fillId="0" borderId="16" xfId="52" applyNumberFormat="1" applyFont="1" applyBorder="1" applyAlignment="1">
      <alignment horizontal="center" vertical="center"/>
      <protection/>
    </xf>
    <xf numFmtId="0" fontId="48" fillId="0" borderId="16" xfId="52" applyFont="1" applyBorder="1" applyAlignment="1">
      <alignment horizontal="center" vertical="center"/>
      <protection/>
    </xf>
    <xf numFmtId="0" fontId="48" fillId="0" borderId="15" xfId="52" applyFont="1" applyBorder="1" applyAlignment="1">
      <alignment horizontal="center" vertical="center" wrapText="1"/>
      <protection/>
    </xf>
    <xf numFmtId="0" fontId="48" fillId="0" borderId="16" xfId="52" applyFont="1" applyBorder="1" applyAlignment="1">
      <alignment horizontal="center" vertical="center" wrapText="1"/>
      <protection/>
    </xf>
    <xf numFmtId="0" fontId="48" fillId="0" borderId="27" xfId="52" applyFont="1" applyBorder="1" applyAlignment="1">
      <alignment horizontal="center" vertical="center" wrapText="1"/>
      <protection/>
    </xf>
    <xf numFmtId="0" fontId="48" fillId="0" borderId="29" xfId="52" applyFont="1" applyBorder="1" applyAlignment="1">
      <alignment horizontal="center" vertical="center" wrapText="1"/>
      <protection/>
    </xf>
    <xf numFmtId="0" fontId="48" fillId="0" borderId="23" xfId="52" applyFont="1" applyBorder="1" applyAlignment="1">
      <alignment horizontal="center" vertical="center" wrapText="1"/>
      <protection/>
    </xf>
    <xf numFmtId="0" fontId="48" fillId="20" borderId="15" xfId="52" applyFont="1" applyFill="1" applyBorder="1" applyAlignment="1">
      <alignment horizontal="center" vertical="center" wrapText="1"/>
      <protection/>
    </xf>
    <xf numFmtId="0" fontId="48" fillId="20" borderId="17" xfId="52" applyFont="1" applyFill="1" applyBorder="1" applyAlignment="1">
      <alignment horizontal="center" vertical="center" wrapText="1"/>
      <protection/>
    </xf>
    <xf numFmtId="0" fontId="48" fillId="20" borderId="16" xfId="52" applyFont="1" applyFill="1" applyBorder="1" applyAlignment="1">
      <alignment horizontal="center" vertical="center" wrapText="1"/>
      <protection/>
    </xf>
    <xf numFmtId="0" fontId="48" fillId="0" borderId="17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/>
      <protection/>
    </xf>
    <xf numFmtId="0" fontId="49" fillId="0" borderId="27" xfId="52" applyFont="1" applyBorder="1" applyAlignment="1">
      <alignment horizontal="center" vertical="center"/>
      <protection/>
    </xf>
    <xf numFmtId="0" fontId="49" fillId="0" borderId="29" xfId="52" applyFont="1" applyBorder="1" applyAlignment="1">
      <alignment horizontal="center" vertical="center"/>
      <protection/>
    </xf>
    <xf numFmtId="0" fontId="49" fillId="0" borderId="23" xfId="52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49" fontId="7" fillId="0" borderId="15" xfId="52" applyNumberFormat="1" applyFont="1" applyBorder="1" applyAlignment="1">
      <alignment horizontal="center" vertical="center"/>
      <protection/>
    </xf>
    <xf numFmtId="49" fontId="7" fillId="0" borderId="17" xfId="52" applyNumberFormat="1" applyFont="1" applyBorder="1" applyAlignment="1">
      <alignment horizontal="center" vertical="center"/>
      <protection/>
    </xf>
    <xf numFmtId="0" fontId="49" fillId="0" borderId="0" xfId="52" applyFont="1" applyAlignment="1">
      <alignment horizontal="left" vertical="top" wrapText="1"/>
      <protection/>
    </xf>
    <xf numFmtId="0" fontId="7" fillId="0" borderId="0" xfId="52" applyFont="1" applyAlignment="1">
      <alignment horizontal="left" vertical="top" wrapText="1"/>
      <protection/>
    </xf>
    <xf numFmtId="0" fontId="47" fillId="0" borderId="0" xfId="52" applyFont="1" applyAlignment="1">
      <alignment horizontal="center" vertical="center" wrapText="1"/>
      <protection/>
    </xf>
    <xf numFmtId="0" fontId="3" fillId="20" borderId="10" xfId="52" applyFont="1" applyFill="1" applyBorder="1" applyAlignment="1">
      <alignment horizontal="center" vertical="center"/>
      <protection/>
    </xf>
    <xf numFmtId="0" fontId="49" fillId="20" borderId="10" xfId="52" applyFont="1" applyFill="1" applyBorder="1" applyAlignment="1">
      <alignment horizontal="center" vertical="center"/>
      <protection/>
    </xf>
    <xf numFmtId="0" fontId="49" fillId="20" borderId="10" xfId="52" applyFont="1" applyFill="1" applyBorder="1" applyAlignment="1">
      <alignment horizontal="center" vertical="center" wrapText="1"/>
      <protection/>
    </xf>
    <xf numFmtId="0" fontId="49" fillId="20" borderId="15" xfId="52" applyFont="1" applyFill="1" applyBorder="1" applyAlignment="1">
      <alignment horizontal="center" vertical="center" wrapText="1"/>
      <protection/>
    </xf>
    <xf numFmtId="0" fontId="49" fillId="20" borderId="17" xfId="52" applyFont="1" applyFill="1" applyBorder="1" applyAlignment="1">
      <alignment horizontal="center" vertical="center" wrapText="1"/>
      <protection/>
    </xf>
    <xf numFmtId="0" fontId="49" fillId="20" borderId="16" xfId="52" applyFont="1" applyFill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/>
      <protection/>
    </xf>
    <xf numFmtId="49" fontId="7" fillId="0" borderId="16" xfId="52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4" fillId="24" borderId="0" xfId="0" applyAlignment="1">
      <alignment horizontal="left" vertical="top" wrapText="1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9" fontId="39" fillId="24" borderId="32" xfId="0" applyAlignment="1">
      <alignment horizontal="center" vertical="center" wrapText="1"/>
    </xf>
    <xf numFmtId="49" fontId="45" fillId="24" borderId="32" xfId="0" applyFont="1" applyAlignment="1">
      <alignment horizontal="right"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2" fillId="0" borderId="0" xfId="52" applyFont="1" applyAlignment="1">
      <alignment horizontal="center" vertical="center"/>
      <protection/>
    </xf>
    <xf numFmtId="0" fontId="50" fillId="20" borderId="10" xfId="52" applyFont="1" applyFill="1" applyBorder="1" applyAlignment="1">
      <alignment horizontal="center" vertical="center" wrapText="1"/>
      <protection/>
    </xf>
    <xf numFmtId="0" fontId="50" fillId="20" borderId="15" xfId="52" applyFont="1" applyFill="1" applyBorder="1" applyAlignment="1">
      <alignment horizontal="center" vertical="center" wrapText="1"/>
      <protection/>
    </xf>
    <xf numFmtId="0" fontId="50" fillId="20" borderId="16" xfId="52" applyFont="1" applyFill="1" applyBorder="1" applyAlignment="1">
      <alignment horizontal="center" vertical="center" wrapText="1"/>
      <protection/>
    </xf>
    <xf numFmtId="0" fontId="50" fillId="20" borderId="10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49" fontId="39" fillId="0" borderId="33" xfId="0" applyFill="1" applyAlignment="1">
      <alignment horizontal="center" vertical="center" wrapText="1"/>
    </xf>
    <xf numFmtId="49" fontId="44" fillId="0" borderId="28" xfId="0" applyFill="1" applyAlignment="1">
      <alignment horizontal="center" vertical="center" wrapText="1"/>
    </xf>
    <xf numFmtId="49" fontId="44" fillId="0" borderId="28" xfId="0" applyFill="1" applyAlignment="1">
      <alignment horizontal="left" vertical="center" wrapText="1"/>
    </xf>
    <xf numFmtId="49" fontId="44" fillId="0" borderId="28" xfId="0" applyFill="1" applyAlignment="1">
      <alignment horizontal="right" vertical="center" wrapText="1"/>
    </xf>
    <xf numFmtId="49" fontId="44" fillId="0" borderId="33" xfId="0" applyFill="1" applyAlignment="1">
      <alignment horizontal="center" vertical="center" wrapText="1"/>
    </xf>
    <xf numFmtId="49" fontId="45" fillId="3" borderId="28" xfId="0" applyFill="1" applyAlignment="1">
      <alignment horizontal="center" vertical="center" wrapText="1"/>
    </xf>
    <xf numFmtId="49" fontId="45" fillId="3" borderId="34" xfId="0" applyFill="1" applyBorder="1" applyAlignment="1">
      <alignment horizontal="left" vertical="center" wrapText="1"/>
    </xf>
    <xf numFmtId="49" fontId="45" fillId="3" borderId="28" xfId="0" applyFill="1" applyAlignment="1">
      <alignment horizontal="right" vertical="center" wrapText="1"/>
    </xf>
    <xf numFmtId="49" fontId="45" fillId="3" borderId="28" xfId="0" applyFill="1" applyAlignment="1">
      <alignment horizontal="left" vertical="center" wrapText="1"/>
    </xf>
    <xf numFmtId="49" fontId="45" fillId="3" borderId="28" xfId="0" applyFont="1" applyFill="1" applyAlignment="1">
      <alignment horizontal="center" vertical="center" wrapText="1"/>
    </xf>
    <xf numFmtId="49" fontId="45" fillId="3" borderId="35" xfId="0" applyFont="1" applyFill="1" applyBorder="1" applyAlignment="1">
      <alignment horizontal="center" vertical="center" wrapText="1"/>
    </xf>
    <xf numFmtId="0" fontId="41" fillId="3" borderId="10" xfId="0" applyNumberFormat="1" applyFont="1" applyFill="1" applyBorder="1" applyAlignment="1" applyProtection="1">
      <alignment horizontal="center"/>
      <protection locked="0"/>
    </xf>
    <xf numFmtId="49" fontId="45" fillId="3" borderId="36" xfId="0" applyFont="1" applyFill="1" applyBorder="1" applyAlignment="1">
      <alignment horizontal="center" vertical="center" wrapText="1"/>
    </xf>
    <xf numFmtId="0" fontId="35" fillId="3" borderId="10" xfId="0" applyNumberFormat="1" applyFont="1" applyFill="1" applyBorder="1" applyAlignment="1" applyProtection="1">
      <alignment horizontal="center"/>
      <protection locked="0"/>
    </xf>
    <xf numFmtId="49" fontId="45" fillId="3" borderId="34" xfId="0" applyFont="1" applyFill="1" applyBorder="1" applyAlignment="1">
      <alignment horizontal="left" vertical="center" wrapText="1"/>
    </xf>
    <xf numFmtId="49" fontId="45" fillId="3" borderId="28" xfId="0" applyFont="1" applyFill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eszy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 2007 (2)"/>
      <sheetName val="Inwestycje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workbookViewId="0" topLeftCell="A7">
      <selection activeCell="O11" sqref="O11"/>
    </sheetView>
  </sheetViews>
  <sheetFormatPr defaultColWidth="9.00390625" defaultRowHeight="12.75"/>
  <cols>
    <col min="1" max="1" width="4.00390625" style="130" customWidth="1"/>
    <col min="2" max="2" width="2.625" style="130" customWidth="1"/>
    <col min="3" max="3" width="3.25390625" style="130" customWidth="1"/>
    <col min="4" max="4" width="9.125" style="130" customWidth="1"/>
    <col min="5" max="5" width="5.75390625" style="130" customWidth="1"/>
    <col min="6" max="6" width="3.625" style="130" customWidth="1"/>
    <col min="7" max="7" width="35.375" style="130" customWidth="1"/>
    <col min="8" max="8" width="10.875" style="130" customWidth="1"/>
    <col min="9" max="9" width="2.625" style="130" customWidth="1"/>
    <col min="10" max="10" width="10.875" style="130" customWidth="1"/>
    <col min="11" max="11" width="2.625" style="130" customWidth="1"/>
    <col min="12" max="16384" width="8.00390625" style="130" customWidth="1"/>
  </cols>
  <sheetData>
    <row r="1" spans="1:11" ht="13.5" customHeight="1">
      <c r="A1" s="128"/>
      <c r="B1" s="128"/>
      <c r="C1" s="128"/>
      <c r="D1" s="128"/>
      <c r="E1" s="128"/>
      <c r="F1" s="128"/>
      <c r="G1" s="128"/>
      <c r="H1" s="336" t="s">
        <v>133</v>
      </c>
      <c r="I1" s="336"/>
      <c r="J1" s="336"/>
      <c r="K1" s="128"/>
    </row>
    <row r="2" spans="1:11" ht="13.5" customHeight="1">
      <c r="A2" s="128"/>
      <c r="B2" s="128"/>
      <c r="C2" s="128"/>
      <c r="D2" s="128"/>
      <c r="E2" s="128"/>
      <c r="F2" s="128"/>
      <c r="G2" s="128"/>
      <c r="H2" s="337" t="s">
        <v>114</v>
      </c>
      <c r="I2" s="337"/>
      <c r="J2" s="337"/>
      <c r="K2" s="337"/>
    </row>
    <row r="3" spans="1:11" ht="12.75" customHeight="1">
      <c r="A3" s="128"/>
      <c r="B3" s="128"/>
      <c r="C3" s="128"/>
      <c r="D3" s="128"/>
      <c r="E3" s="128"/>
      <c r="F3" s="128"/>
      <c r="G3" s="128"/>
      <c r="H3" s="132" t="s">
        <v>62</v>
      </c>
      <c r="I3" s="128"/>
      <c r="J3" s="128"/>
      <c r="K3" s="128"/>
    </row>
    <row r="4" spans="1:11" ht="12.75" customHeight="1">
      <c r="A4" s="128"/>
      <c r="B4" s="128"/>
      <c r="C4" s="128"/>
      <c r="D4" s="128"/>
      <c r="E4" s="128"/>
      <c r="F4" s="128"/>
      <c r="G4" s="128"/>
      <c r="H4" s="132" t="s">
        <v>115</v>
      </c>
      <c r="I4" s="128"/>
      <c r="J4" s="128"/>
      <c r="K4" s="128"/>
    </row>
    <row r="5" spans="1:11" ht="28.5" customHeight="1">
      <c r="A5" s="320"/>
      <c r="B5" s="320"/>
      <c r="C5" s="321" t="s">
        <v>134</v>
      </c>
      <c r="D5" s="321"/>
      <c r="E5" s="321"/>
      <c r="F5" s="321"/>
      <c r="G5" s="321"/>
      <c r="H5" s="321"/>
      <c r="I5" s="321"/>
      <c r="J5" s="321"/>
      <c r="K5" s="321"/>
    </row>
    <row r="6" spans="1:11" ht="9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1:10" ht="13.5" customHeight="1">
      <c r="A7" s="320"/>
      <c r="B7" s="320"/>
      <c r="C7" s="320"/>
      <c r="D7" s="320"/>
      <c r="E7" s="320"/>
      <c r="F7" s="320"/>
      <c r="G7" s="320"/>
      <c r="H7" s="320"/>
      <c r="I7" s="320"/>
      <c r="J7" s="133" t="s">
        <v>35</v>
      </c>
    </row>
    <row r="8" spans="2:11" ht="28.5" customHeight="1">
      <c r="B8" s="322" t="s">
        <v>135</v>
      </c>
      <c r="C8" s="322"/>
      <c r="D8" s="322"/>
      <c r="E8" s="322"/>
      <c r="F8" s="322"/>
      <c r="G8" s="322"/>
      <c r="H8" s="322"/>
      <c r="I8" s="322"/>
      <c r="J8" s="322"/>
      <c r="K8" s="322"/>
    </row>
    <row r="9" spans="2:11" ht="42.75" customHeight="1">
      <c r="B9" s="323" t="s">
        <v>2</v>
      </c>
      <c r="C9" s="323"/>
      <c r="D9" s="316" t="s">
        <v>3</v>
      </c>
      <c r="E9" s="323" t="s">
        <v>4</v>
      </c>
      <c r="F9" s="323"/>
      <c r="G9" s="316" t="s">
        <v>136</v>
      </c>
      <c r="H9" s="323" t="s">
        <v>137</v>
      </c>
      <c r="I9" s="323"/>
      <c r="J9" s="323"/>
      <c r="K9" s="323"/>
    </row>
    <row r="10" spans="2:11" ht="13.5" customHeight="1">
      <c r="B10" s="324" t="s">
        <v>138</v>
      </c>
      <c r="C10" s="324"/>
      <c r="D10" s="292" t="s">
        <v>139</v>
      </c>
      <c r="E10" s="324" t="s">
        <v>140</v>
      </c>
      <c r="F10" s="324"/>
      <c r="G10" s="292" t="s">
        <v>141</v>
      </c>
      <c r="H10" s="324" t="s">
        <v>142</v>
      </c>
      <c r="I10" s="324"/>
      <c r="J10" s="324"/>
      <c r="K10" s="324"/>
    </row>
    <row r="11" spans="2:11" ht="15" customHeight="1">
      <c r="B11" s="325" t="s">
        <v>143</v>
      </c>
      <c r="C11" s="325"/>
      <c r="D11" s="316"/>
      <c r="E11" s="323"/>
      <c r="F11" s="323"/>
      <c r="G11" s="318" t="s">
        <v>144</v>
      </c>
      <c r="H11" s="326" t="s">
        <v>145</v>
      </c>
      <c r="I11" s="326"/>
      <c r="J11" s="326"/>
      <c r="K11" s="326"/>
    </row>
    <row r="12" spans="2:11" ht="15" customHeight="1">
      <c r="B12" s="327"/>
      <c r="C12" s="327"/>
      <c r="D12" s="293" t="s">
        <v>146</v>
      </c>
      <c r="E12" s="327"/>
      <c r="F12" s="327"/>
      <c r="G12" s="294" t="s">
        <v>147</v>
      </c>
      <c r="H12" s="328" t="s">
        <v>145</v>
      </c>
      <c r="I12" s="328"/>
      <c r="J12" s="328"/>
      <c r="K12" s="328"/>
    </row>
    <row r="13" spans="2:11" ht="54" customHeight="1">
      <c r="B13" s="327"/>
      <c r="C13" s="327"/>
      <c r="D13" s="291"/>
      <c r="E13" s="329" t="s">
        <v>148</v>
      </c>
      <c r="F13" s="329"/>
      <c r="G13" s="294" t="s">
        <v>149</v>
      </c>
      <c r="H13" s="328" t="s">
        <v>145</v>
      </c>
      <c r="I13" s="328"/>
      <c r="J13" s="328"/>
      <c r="K13" s="328"/>
    </row>
    <row r="14" spans="2:11" ht="25.5" customHeight="1">
      <c r="B14" s="325" t="s">
        <v>150</v>
      </c>
      <c r="C14" s="325"/>
      <c r="D14" s="316"/>
      <c r="E14" s="323"/>
      <c r="F14" s="323"/>
      <c r="G14" s="318" t="s">
        <v>151</v>
      </c>
      <c r="H14" s="326" t="s">
        <v>152</v>
      </c>
      <c r="I14" s="326"/>
      <c r="J14" s="326"/>
      <c r="K14" s="326"/>
    </row>
    <row r="15" spans="2:11" ht="15" customHeight="1">
      <c r="B15" s="327"/>
      <c r="C15" s="327"/>
      <c r="D15" s="293" t="s">
        <v>153</v>
      </c>
      <c r="E15" s="327"/>
      <c r="F15" s="327"/>
      <c r="G15" s="294" t="s">
        <v>154</v>
      </c>
      <c r="H15" s="328" t="s">
        <v>152</v>
      </c>
      <c r="I15" s="328"/>
      <c r="J15" s="328"/>
      <c r="K15" s="328"/>
    </row>
    <row r="16" spans="2:11" ht="15" customHeight="1">
      <c r="B16" s="327"/>
      <c r="C16" s="327"/>
      <c r="D16" s="291"/>
      <c r="E16" s="329" t="s">
        <v>155</v>
      </c>
      <c r="F16" s="329"/>
      <c r="G16" s="294" t="s">
        <v>156</v>
      </c>
      <c r="H16" s="328" t="s">
        <v>157</v>
      </c>
      <c r="I16" s="328"/>
      <c r="J16" s="328"/>
      <c r="K16" s="328"/>
    </row>
    <row r="17" spans="2:11" ht="15" customHeight="1">
      <c r="B17" s="327"/>
      <c r="C17" s="327"/>
      <c r="D17" s="291"/>
      <c r="E17" s="329" t="s">
        <v>158</v>
      </c>
      <c r="F17" s="329"/>
      <c r="G17" s="294" t="s">
        <v>159</v>
      </c>
      <c r="H17" s="328" t="s">
        <v>160</v>
      </c>
      <c r="I17" s="328"/>
      <c r="J17" s="328"/>
      <c r="K17" s="328"/>
    </row>
    <row r="18" spans="2:11" ht="15" customHeight="1">
      <c r="B18" s="325" t="s">
        <v>161</v>
      </c>
      <c r="C18" s="325"/>
      <c r="D18" s="316"/>
      <c r="E18" s="323"/>
      <c r="F18" s="323"/>
      <c r="G18" s="318" t="s">
        <v>162</v>
      </c>
      <c r="H18" s="326" t="s">
        <v>163</v>
      </c>
      <c r="I18" s="326"/>
      <c r="J18" s="326"/>
      <c r="K18" s="326"/>
    </row>
    <row r="19" spans="2:11" ht="15" customHeight="1">
      <c r="B19" s="327"/>
      <c r="C19" s="327"/>
      <c r="D19" s="293" t="s">
        <v>164</v>
      </c>
      <c r="E19" s="327"/>
      <c r="F19" s="327"/>
      <c r="G19" s="294" t="s">
        <v>165</v>
      </c>
      <c r="H19" s="328" t="s">
        <v>163</v>
      </c>
      <c r="I19" s="328"/>
      <c r="J19" s="328"/>
      <c r="K19" s="328"/>
    </row>
    <row r="20" spans="2:11" ht="54" customHeight="1">
      <c r="B20" s="327"/>
      <c r="C20" s="327"/>
      <c r="D20" s="291"/>
      <c r="E20" s="329" t="s">
        <v>148</v>
      </c>
      <c r="F20" s="329"/>
      <c r="G20" s="294" t="s">
        <v>149</v>
      </c>
      <c r="H20" s="328" t="s">
        <v>166</v>
      </c>
      <c r="I20" s="328"/>
      <c r="J20" s="328"/>
      <c r="K20" s="328"/>
    </row>
    <row r="21" spans="2:11" ht="15" customHeight="1">
      <c r="B21" s="327"/>
      <c r="C21" s="327"/>
      <c r="D21" s="291"/>
      <c r="E21" s="329" t="s">
        <v>158</v>
      </c>
      <c r="F21" s="329"/>
      <c r="G21" s="294" t="s">
        <v>159</v>
      </c>
      <c r="H21" s="328" t="s">
        <v>167</v>
      </c>
      <c r="I21" s="328"/>
      <c r="J21" s="328"/>
      <c r="K21" s="328"/>
    </row>
    <row r="22" spans="2:11" ht="15" customHeight="1">
      <c r="B22" s="325" t="s">
        <v>168</v>
      </c>
      <c r="C22" s="325"/>
      <c r="D22" s="316"/>
      <c r="E22" s="323"/>
      <c r="F22" s="323"/>
      <c r="G22" s="318" t="s">
        <v>81</v>
      </c>
      <c r="H22" s="326" t="s">
        <v>169</v>
      </c>
      <c r="I22" s="326"/>
      <c r="J22" s="326"/>
      <c r="K22" s="326"/>
    </row>
    <row r="23" spans="2:11" ht="15" customHeight="1">
      <c r="B23" s="327"/>
      <c r="C23" s="327"/>
      <c r="D23" s="293" t="s">
        <v>170</v>
      </c>
      <c r="E23" s="327"/>
      <c r="F23" s="327"/>
      <c r="G23" s="294" t="s">
        <v>82</v>
      </c>
      <c r="H23" s="328" t="s">
        <v>171</v>
      </c>
      <c r="I23" s="328"/>
      <c r="J23" s="328"/>
      <c r="K23" s="328"/>
    </row>
    <row r="24" spans="2:11" ht="43.5" customHeight="1">
      <c r="B24" s="327"/>
      <c r="C24" s="327"/>
      <c r="D24" s="291"/>
      <c r="E24" s="329" t="s">
        <v>172</v>
      </c>
      <c r="F24" s="329"/>
      <c r="G24" s="294" t="s">
        <v>173</v>
      </c>
      <c r="H24" s="328" t="s">
        <v>174</v>
      </c>
      <c r="I24" s="328"/>
      <c r="J24" s="328"/>
      <c r="K24" s="328"/>
    </row>
    <row r="25" spans="2:11" ht="43.5" customHeight="1">
      <c r="B25" s="327"/>
      <c r="C25" s="327"/>
      <c r="D25" s="291"/>
      <c r="E25" s="329" t="s">
        <v>175</v>
      </c>
      <c r="F25" s="329"/>
      <c r="G25" s="294" t="s">
        <v>176</v>
      </c>
      <c r="H25" s="328" t="s">
        <v>177</v>
      </c>
      <c r="I25" s="328"/>
      <c r="J25" s="328"/>
      <c r="K25" s="328"/>
    </row>
    <row r="26" spans="2:11" ht="25.5" customHeight="1">
      <c r="B26" s="327"/>
      <c r="C26" s="327"/>
      <c r="D26" s="293" t="s">
        <v>178</v>
      </c>
      <c r="E26" s="327"/>
      <c r="F26" s="327"/>
      <c r="G26" s="294" t="s">
        <v>179</v>
      </c>
      <c r="H26" s="328" t="s">
        <v>180</v>
      </c>
      <c r="I26" s="328"/>
      <c r="J26" s="328"/>
      <c r="K26" s="328"/>
    </row>
    <row r="27" spans="2:11" ht="15" customHeight="1">
      <c r="B27" s="327"/>
      <c r="C27" s="327"/>
      <c r="D27" s="291"/>
      <c r="E27" s="329" t="s">
        <v>158</v>
      </c>
      <c r="F27" s="329"/>
      <c r="G27" s="294" t="s">
        <v>159</v>
      </c>
      <c r="H27" s="328" t="s">
        <v>180</v>
      </c>
      <c r="I27" s="328"/>
      <c r="J27" s="328"/>
      <c r="K27" s="328"/>
    </row>
    <row r="28" spans="2:11" ht="34.5" customHeight="1">
      <c r="B28" s="325" t="s">
        <v>181</v>
      </c>
      <c r="C28" s="325"/>
      <c r="D28" s="316"/>
      <c r="E28" s="323"/>
      <c r="F28" s="323"/>
      <c r="G28" s="318" t="s">
        <v>182</v>
      </c>
      <c r="H28" s="326" t="s">
        <v>183</v>
      </c>
      <c r="I28" s="326"/>
      <c r="J28" s="326"/>
      <c r="K28" s="326"/>
    </row>
    <row r="29" spans="2:11" ht="25.5" customHeight="1">
      <c r="B29" s="327"/>
      <c r="C29" s="327"/>
      <c r="D29" s="293" t="s">
        <v>184</v>
      </c>
      <c r="E29" s="327"/>
      <c r="F29" s="327"/>
      <c r="G29" s="294" t="s">
        <v>185</v>
      </c>
      <c r="H29" s="328" t="s">
        <v>183</v>
      </c>
      <c r="I29" s="328"/>
      <c r="J29" s="328"/>
      <c r="K29" s="328"/>
    </row>
    <row r="30" spans="2:11" ht="43.5" customHeight="1">
      <c r="B30" s="327"/>
      <c r="C30" s="327"/>
      <c r="D30" s="291"/>
      <c r="E30" s="329" t="s">
        <v>172</v>
      </c>
      <c r="F30" s="329"/>
      <c r="G30" s="294" t="s">
        <v>173</v>
      </c>
      <c r="H30" s="328" t="s">
        <v>183</v>
      </c>
      <c r="I30" s="328"/>
      <c r="J30" s="328"/>
      <c r="K30" s="328"/>
    </row>
    <row r="31" spans="2:11" ht="25.5" customHeight="1">
      <c r="B31" s="325" t="s">
        <v>186</v>
      </c>
      <c r="C31" s="325"/>
      <c r="D31" s="316"/>
      <c r="E31" s="323"/>
      <c r="F31" s="323"/>
      <c r="G31" s="318" t="s">
        <v>187</v>
      </c>
      <c r="H31" s="326" t="s">
        <v>188</v>
      </c>
      <c r="I31" s="326"/>
      <c r="J31" s="326"/>
      <c r="K31" s="326"/>
    </row>
    <row r="32" spans="2:11" ht="15" customHeight="1">
      <c r="B32" s="327"/>
      <c r="C32" s="327"/>
      <c r="D32" s="293" t="s">
        <v>189</v>
      </c>
      <c r="E32" s="327"/>
      <c r="F32" s="327"/>
      <c r="G32" s="294" t="s">
        <v>190</v>
      </c>
      <c r="H32" s="328" t="s">
        <v>188</v>
      </c>
      <c r="I32" s="328"/>
      <c r="J32" s="328"/>
      <c r="K32" s="328"/>
    </row>
    <row r="33" spans="1:11" ht="38.25" customHeight="1">
      <c r="A33" s="320"/>
      <c r="B33" s="320"/>
      <c r="C33" s="320"/>
      <c r="D33" s="320"/>
      <c r="E33" s="320"/>
      <c r="F33" s="320"/>
      <c r="G33" s="320"/>
      <c r="H33" s="320"/>
      <c r="I33" s="320"/>
      <c r="J33" s="320"/>
      <c r="K33" s="320"/>
    </row>
    <row r="34" spans="1:11" ht="13.5" customHeight="1">
      <c r="A34" s="320"/>
      <c r="B34" s="320"/>
      <c r="C34" s="320"/>
      <c r="D34" s="320"/>
      <c r="E34" s="320"/>
      <c r="F34" s="320"/>
      <c r="G34" s="320"/>
      <c r="H34" s="320"/>
      <c r="I34" s="330" t="s">
        <v>191</v>
      </c>
      <c r="J34" s="330"/>
      <c r="K34" s="330"/>
    </row>
    <row r="35" spans="1:11" ht="63.75" customHeight="1">
      <c r="A35" s="320"/>
      <c r="B35" s="320"/>
      <c r="C35" s="320"/>
      <c r="D35" s="320"/>
      <c r="E35" s="320"/>
      <c r="F35" s="320"/>
      <c r="G35" s="320"/>
      <c r="H35" s="320"/>
      <c r="I35" s="320"/>
      <c r="J35" s="320"/>
      <c r="K35" s="320"/>
    </row>
    <row r="36" spans="2:11" ht="43.5" customHeight="1">
      <c r="B36" s="327"/>
      <c r="C36" s="327"/>
      <c r="D36" s="291"/>
      <c r="E36" s="329" t="s">
        <v>172</v>
      </c>
      <c r="F36" s="329"/>
      <c r="G36" s="294" t="s">
        <v>173</v>
      </c>
      <c r="H36" s="328" t="s">
        <v>188</v>
      </c>
      <c r="I36" s="328"/>
      <c r="J36" s="328"/>
      <c r="K36" s="328"/>
    </row>
    <row r="37" spans="2:11" ht="43.5" customHeight="1">
      <c r="B37" s="325" t="s">
        <v>192</v>
      </c>
      <c r="C37" s="325"/>
      <c r="D37" s="316"/>
      <c r="E37" s="323"/>
      <c r="F37" s="323"/>
      <c r="G37" s="318" t="s">
        <v>193</v>
      </c>
      <c r="H37" s="326" t="s">
        <v>194</v>
      </c>
      <c r="I37" s="326"/>
      <c r="J37" s="326"/>
      <c r="K37" s="326"/>
    </row>
    <row r="38" spans="2:11" ht="25.5" customHeight="1">
      <c r="B38" s="327"/>
      <c r="C38" s="327"/>
      <c r="D38" s="293" t="s">
        <v>195</v>
      </c>
      <c r="E38" s="327"/>
      <c r="F38" s="327"/>
      <c r="G38" s="294" t="s">
        <v>196</v>
      </c>
      <c r="H38" s="328" t="s">
        <v>197</v>
      </c>
      <c r="I38" s="328"/>
      <c r="J38" s="328"/>
      <c r="K38" s="328"/>
    </row>
    <row r="39" spans="2:11" ht="34.5" customHeight="1">
      <c r="B39" s="327"/>
      <c r="C39" s="327"/>
      <c r="D39" s="291"/>
      <c r="E39" s="329" t="s">
        <v>198</v>
      </c>
      <c r="F39" s="329"/>
      <c r="G39" s="294" t="s">
        <v>199</v>
      </c>
      <c r="H39" s="328" t="s">
        <v>200</v>
      </c>
      <c r="I39" s="328"/>
      <c r="J39" s="328"/>
      <c r="K39" s="328"/>
    </row>
    <row r="40" spans="2:11" ht="25.5" customHeight="1">
      <c r="B40" s="327"/>
      <c r="C40" s="327"/>
      <c r="D40" s="291"/>
      <c r="E40" s="329" t="s">
        <v>201</v>
      </c>
      <c r="F40" s="329"/>
      <c r="G40" s="294" t="s">
        <v>202</v>
      </c>
      <c r="H40" s="328" t="s">
        <v>203</v>
      </c>
      <c r="I40" s="328"/>
      <c r="J40" s="328"/>
      <c r="K40" s="328"/>
    </row>
    <row r="41" spans="2:11" ht="43.5" customHeight="1">
      <c r="B41" s="327"/>
      <c r="C41" s="327"/>
      <c r="D41" s="293" t="s">
        <v>204</v>
      </c>
      <c r="E41" s="327"/>
      <c r="F41" s="327"/>
      <c r="G41" s="294" t="s">
        <v>205</v>
      </c>
      <c r="H41" s="328" t="s">
        <v>206</v>
      </c>
      <c r="I41" s="328"/>
      <c r="J41" s="328"/>
      <c r="K41" s="328"/>
    </row>
    <row r="42" spans="2:11" ht="15" customHeight="1">
      <c r="B42" s="327"/>
      <c r="C42" s="327"/>
      <c r="D42" s="291"/>
      <c r="E42" s="329" t="s">
        <v>207</v>
      </c>
      <c r="F42" s="329"/>
      <c r="G42" s="294" t="s">
        <v>208</v>
      </c>
      <c r="H42" s="328" t="s">
        <v>209</v>
      </c>
      <c r="I42" s="328"/>
      <c r="J42" s="328"/>
      <c r="K42" s="328"/>
    </row>
    <row r="43" spans="2:11" ht="15" customHeight="1">
      <c r="B43" s="327"/>
      <c r="C43" s="327"/>
      <c r="D43" s="291"/>
      <c r="E43" s="329" t="s">
        <v>210</v>
      </c>
      <c r="F43" s="329"/>
      <c r="G43" s="294" t="s">
        <v>211</v>
      </c>
      <c r="H43" s="328" t="s">
        <v>212</v>
      </c>
      <c r="I43" s="328"/>
      <c r="J43" s="328"/>
      <c r="K43" s="328"/>
    </row>
    <row r="44" spans="2:11" ht="15" customHeight="1">
      <c r="B44" s="327"/>
      <c r="C44" s="327"/>
      <c r="D44" s="291"/>
      <c r="E44" s="329" t="s">
        <v>213</v>
      </c>
      <c r="F44" s="329"/>
      <c r="G44" s="294" t="s">
        <v>214</v>
      </c>
      <c r="H44" s="328" t="s">
        <v>215</v>
      </c>
      <c r="I44" s="328"/>
      <c r="J44" s="328"/>
      <c r="K44" s="328"/>
    </row>
    <row r="45" spans="2:11" ht="15" customHeight="1">
      <c r="B45" s="327"/>
      <c r="C45" s="327"/>
      <c r="D45" s="291"/>
      <c r="E45" s="329" t="s">
        <v>216</v>
      </c>
      <c r="F45" s="329"/>
      <c r="G45" s="294" t="s">
        <v>217</v>
      </c>
      <c r="H45" s="328" t="s">
        <v>218</v>
      </c>
      <c r="I45" s="328"/>
      <c r="J45" s="328"/>
      <c r="K45" s="328"/>
    </row>
    <row r="46" spans="2:11" ht="25.5" customHeight="1">
      <c r="B46" s="327"/>
      <c r="C46" s="327"/>
      <c r="D46" s="291"/>
      <c r="E46" s="329" t="s">
        <v>201</v>
      </c>
      <c r="F46" s="329"/>
      <c r="G46" s="294" t="s">
        <v>202</v>
      </c>
      <c r="H46" s="328" t="s">
        <v>188</v>
      </c>
      <c r="I46" s="328"/>
      <c r="J46" s="328"/>
      <c r="K46" s="328"/>
    </row>
    <row r="47" spans="2:11" ht="43.5" customHeight="1">
      <c r="B47" s="327"/>
      <c r="C47" s="327"/>
      <c r="D47" s="293" t="s">
        <v>219</v>
      </c>
      <c r="E47" s="327"/>
      <c r="F47" s="327"/>
      <c r="G47" s="294" t="s">
        <v>220</v>
      </c>
      <c r="H47" s="328" t="s">
        <v>221</v>
      </c>
      <c r="I47" s="328"/>
      <c r="J47" s="328"/>
      <c r="K47" s="328"/>
    </row>
    <row r="48" spans="2:11" ht="15" customHeight="1">
      <c r="B48" s="327"/>
      <c r="C48" s="327"/>
      <c r="D48" s="291"/>
      <c r="E48" s="329" t="s">
        <v>207</v>
      </c>
      <c r="F48" s="329"/>
      <c r="G48" s="294" t="s">
        <v>208</v>
      </c>
      <c r="H48" s="328" t="s">
        <v>222</v>
      </c>
      <c r="I48" s="328"/>
      <c r="J48" s="328"/>
      <c r="K48" s="328"/>
    </row>
    <row r="49" spans="2:11" ht="15" customHeight="1">
      <c r="B49" s="327"/>
      <c r="C49" s="327"/>
      <c r="D49" s="291"/>
      <c r="E49" s="329" t="s">
        <v>210</v>
      </c>
      <c r="F49" s="329"/>
      <c r="G49" s="294" t="s">
        <v>211</v>
      </c>
      <c r="H49" s="328" t="s">
        <v>223</v>
      </c>
      <c r="I49" s="328"/>
      <c r="J49" s="328"/>
      <c r="K49" s="328"/>
    </row>
    <row r="50" spans="2:11" ht="15" customHeight="1">
      <c r="B50" s="327"/>
      <c r="C50" s="327"/>
      <c r="D50" s="291"/>
      <c r="E50" s="329" t="s">
        <v>213</v>
      </c>
      <c r="F50" s="329"/>
      <c r="G50" s="294" t="s">
        <v>214</v>
      </c>
      <c r="H50" s="328" t="s">
        <v>224</v>
      </c>
      <c r="I50" s="328"/>
      <c r="J50" s="328"/>
      <c r="K50" s="328"/>
    </row>
    <row r="51" spans="2:11" ht="15" customHeight="1">
      <c r="B51" s="327"/>
      <c r="C51" s="327"/>
      <c r="D51" s="291"/>
      <c r="E51" s="329" t="s">
        <v>216</v>
      </c>
      <c r="F51" s="329"/>
      <c r="G51" s="294" t="s">
        <v>217</v>
      </c>
      <c r="H51" s="328" t="s">
        <v>225</v>
      </c>
      <c r="I51" s="328"/>
      <c r="J51" s="328"/>
      <c r="K51" s="328"/>
    </row>
    <row r="52" spans="2:11" ht="15" customHeight="1">
      <c r="B52" s="327"/>
      <c r="C52" s="327"/>
      <c r="D52" s="291"/>
      <c r="E52" s="329" t="s">
        <v>226</v>
      </c>
      <c r="F52" s="329"/>
      <c r="G52" s="294" t="s">
        <v>227</v>
      </c>
      <c r="H52" s="328" t="s">
        <v>228</v>
      </c>
      <c r="I52" s="328"/>
      <c r="J52" s="328"/>
      <c r="K52" s="328"/>
    </row>
    <row r="53" spans="2:11" ht="15" customHeight="1">
      <c r="B53" s="327"/>
      <c r="C53" s="327"/>
      <c r="D53" s="291"/>
      <c r="E53" s="329" t="s">
        <v>229</v>
      </c>
      <c r="F53" s="329"/>
      <c r="G53" s="294" t="s">
        <v>230</v>
      </c>
      <c r="H53" s="328" t="s">
        <v>231</v>
      </c>
      <c r="I53" s="328"/>
      <c r="J53" s="328"/>
      <c r="K53" s="328"/>
    </row>
    <row r="54" spans="2:11" ht="15" customHeight="1">
      <c r="B54" s="327"/>
      <c r="C54" s="327"/>
      <c r="D54" s="291"/>
      <c r="E54" s="329" t="s">
        <v>232</v>
      </c>
      <c r="F54" s="329"/>
      <c r="G54" s="294" t="s">
        <v>233</v>
      </c>
      <c r="H54" s="328" t="s">
        <v>234</v>
      </c>
      <c r="I54" s="328"/>
      <c r="J54" s="328"/>
      <c r="K54" s="328"/>
    </row>
    <row r="55" spans="2:11" ht="25.5" customHeight="1">
      <c r="B55" s="327"/>
      <c r="C55" s="327"/>
      <c r="D55" s="291"/>
      <c r="E55" s="329" t="s">
        <v>201</v>
      </c>
      <c r="F55" s="329"/>
      <c r="G55" s="294" t="s">
        <v>202</v>
      </c>
      <c r="H55" s="328" t="s">
        <v>235</v>
      </c>
      <c r="I55" s="328"/>
      <c r="J55" s="328"/>
      <c r="K55" s="328"/>
    </row>
    <row r="56" spans="2:11" ht="34.5" customHeight="1">
      <c r="B56" s="327"/>
      <c r="C56" s="327"/>
      <c r="D56" s="293" t="s">
        <v>236</v>
      </c>
      <c r="E56" s="327"/>
      <c r="F56" s="327"/>
      <c r="G56" s="294" t="s">
        <v>237</v>
      </c>
      <c r="H56" s="328" t="s">
        <v>238</v>
      </c>
      <c r="I56" s="328"/>
      <c r="J56" s="328"/>
      <c r="K56" s="328"/>
    </row>
    <row r="57" spans="2:11" ht="15" customHeight="1">
      <c r="B57" s="327"/>
      <c r="C57" s="327"/>
      <c r="D57" s="291"/>
      <c r="E57" s="329" t="s">
        <v>239</v>
      </c>
      <c r="F57" s="329"/>
      <c r="G57" s="294" t="s">
        <v>240</v>
      </c>
      <c r="H57" s="328" t="s">
        <v>238</v>
      </c>
      <c r="I57" s="328"/>
      <c r="J57" s="328"/>
      <c r="K57" s="328"/>
    </row>
    <row r="58" spans="2:11" ht="25.5" customHeight="1">
      <c r="B58" s="327"/>
      <c r="C58" s="327"/>
      <c r="D58" s="293" t="s">
        <v>241</v>
      </c>
      <c r="E58" s="327"/>
      <c r="F58" s="327"/>
      <c r="G58" s="294" t="s">
        <v>242</v>
      </c>
      <c r="H58" s="328" t="s">
        <v>243</v>
      </c>
      <c r="I58" s="328"/>
      <c r="J58" s="328"/>
      <c r="K58" s="328"/>
    </row>
    <row r="59" spans="2:11" ht="15" customHeight="1">
      <c r="B59" s="327"/>
      <c r="C59" s="327"/>
      <c r="D59" s="291"/>
      <c r="E59" s="329" t="s">
        <v>244</v>
      </c>
      <c r="F59" s="329"/>
      <c r="G59" s="294" t="s">
        <v>245</v>
      </c>
      <c r="H59" s="328" t="s">
        <v>246</v>
      </c>
      <c r="I59" s="328"/>
      <c r="J59" s="328"/>
      <c r="K59" s="328"/>
    </row>
    <row r="60" spans="2:11" ht="15" customHeight="1">
      <c r="B60" s="327"/>
      <c r="C60" s="327"/>
      <c r="D60" s="291"/>
      <c r="E60" s="329" t="s">
        <v>247</v>
      </c>
      <c r="F60" s="329"/>
      <c r="G60" s="294" t="s">
        <v>248</v>
      </c>
      <c r="H60" s="328" t="s">
        <v>249</v>
      </c>
      <c r="I60" s="328"/>
      <c r="J60" s="328"/>
      <c r="K60" s="328"/>
    </row>
    <row r="61" spans="2:11" ht="15" customHeight="1">
      <c r="B61" s="325" t="s">
        <v>250</v>
      </c>
      <c r="C61" s="325"/>
      <c r="D61" s="316"/>
      <c r="E61" s="323"/>
      <c r="F61" s="323"/>
      <c r="G61" s="318" t="s">
        <v>251</v>
      </c>
      <c r="H61" s="326" t="s">
        <v>252</v>
      </c>
      <c r="I61" s="326"/>
      <c r="J61" s="326"/>
      <c r="K61" s="326"/>
    </row>
    <row r="62" spans="2:11" ht="25.5" customHeight="1">
      <c r="B62" s="327"/>
      <c r="C62" s="327"/>
      <c r="D62" s="293" t="s">
        <v>253</v>
      </c>
      <c r="E62" s="327"/>
      <c r="F62" s="327"/>
      <c r="G62" s="294" t="s">
        <v>254</v>
      </c>
      <c r="H62" s="328" t="s">
        <v>255</v>
      </c>
      <c r="I62" s="328"/>
      <c r="J62" s="328"/>
      <c r="K62" s="328"/>
    </row>
    <row r="63" spans="2:11" ht="15" customHeight="1">
      <c r="B63" s="327"/>
      <c r="C63" s="327"/>
      <c r="D63" s="291"/>
      <c r="E63" s="329" t="s">
        <v>256</v>
      </c>
      <c r="F63" s="329"/>
      <c r="G63" s="294" t="s">
        <v>257</v>
      </c>
      <c r="H63" s="328" t="s">
        <v>255</v>
      </c>
      <c r="I63" s="328"/>
      <c r="J63" s="328"/>
      <c r="K63" s="328"/>
    </row>
    <row r="64" spans="2:11" ht="25.5" customHeight="1">
      <c r="B64" s="327"/>
      <c r="C64" s="327"/>
      <c r="D64" s="293" t="s">
        <v>258</v>
      </c>
      <c r="E64" s="327"/>
      <c r="F64" s="327"/>
      <c r="G64" s="294" t="s">
        <v>259</v>
      </c>
      <c r="H64" s="328" t="s">
        <v>260</v>
      </c>
      <c r="I64" s="328"/>
      <c r="J64" s="328"/>
      <c r="K64" s="328"/>
    </row>
    <row r="65" spans="2:11" ht="15" customHeight="1">
      <c r="B65" s="327"/>
      <c r="C65" s="327"/>
      <c r="D65" s="291"/>
      <c r="E65" s="329" t="s">
        <v>256</v>
      </c>
      <c r="F65" s="329"/>
      <c r="G65" s="294" t="s">
        <v>257</v>
      </c>
      <c r="H65" s="328" t="s">
        <v>260</v>
      </c>
      <c r="I65" s="328"/>
      <c r="J65" s="328"/>
      <c r="K65" s="328"/>
    </row>
    <row r="66" spans="2:11" ht="25.5" customHeight="1">
      <c r="B66" s="327"/>
      <c r="C66" s="327"/>
      <c r="D66" s="293" t="s">
        <v>261</v>
      </c>
      <c r="E66" s="327"/>
      <c r="F66" s="327"/>
      <c r="G66" s="294" t="s">
        <v>262</v>
      </c>
      <c r="H66" s="328" t="s">
        <v>263</v>
      </c>
      <c r="I66" s="328"/>
      <c r="J66" s="328"/>
      <c r="K66" s="328"/>
    </row>
    <row r="67" spans="2:11" ht="15" customHeight="1">
      <c r="B67" s="327"/>
      <c r="C67" s="327"/>
      <c r="D67" s="291"/>
      <c r="E67" s="329" t="s">
        <v>256</v>
      </c>
      <c r="F67" s="329"/>
      <c r="G67" s="294" t="s">
        <v>257</v>
      </c>
      <c r="H67" s="328" t="s">
        <v>263</v>
      </c>
      <c r="I67" s="328"/>
      <c r="J67" s="328"/>
      <c r="K67" s="328"/>
    </row>
    <row r="68" spans="2:11" ht="15" customHeight="1">
      <c r="B68" s="325" t="s">
        <v>264</v>
      </c>
      <c r="C68" s="325"/>
      <c r="D68" s="316"/>
      <c r="E68" s="323"/>
      <c r="F68" s="323"/>
      <c r="G68" s="318" t="s">
        <v>265</v>
      </c>
      <c r="H68" s="326" t="s">
        <v>266</v>
      </c>
      <c r="I68" s="326"/>
      <c r="J68" s="326"/>
      <c r="K68" s="326"/>
    </row>
    <row r="69" spans="2:11" ht="15" customHeight="1">
      <c r="B69" s="327"/>
      <c r="C69" s="327"/>
      <c r="D69" s="293" t="s">
        <v>267</v>
      </c>
      <c r="E69" s="327"/>
      <c r="F69" s="327"/>
      <c r="G69" s="294" t="s">
        <v>268</v>
      </c>
      <c r="H69" s="328" t="s">
        <v>266</v>
      </c>
      <c r="I69" s="328"/>
      <c r="J69" s="328"/>
      <c r="K69" s="328"/>
    </row>
    <row r="70" spans="1:11" ht="9.75" customHeight="1">
      <c r="A70" s="320"/>
      <c r="B70" s="320"/>
      <c r="C70" s="320"/>
      <c r="D70" s="320"/>
      <c r="E70" s="320"/>
      <c r="F70" s="320"/>
      <c r="G70" s="320"/>
      <c r="H70" s="320"/>
      <c r="I70" s="320"/>
      <c r="J70" s="320"/>
      <c r="K70" s="320"/>
    </row>
    <row r="71" spans="1:11" ht="13.5" customHeight="1">
      <c r="A71" s="320"/>
      <c r="B71" s="320"/>
      <c r="C71" s="320"/>
      <c r="D71" s="320"/>
      <c r="E71" s="320"/>
      <c r="F71" s="320"/>
      <c r="G71" s="320"/>
      <c r="H71" s="320"/>
      <c r="I71" s="330" t="s">
        <v>269</v>
      </c>
      <c r="J71" s="330"/>
      <c r="K71" s="330"/>
    </row>
    <row r="72" spans="1:11" ht="63.75" customHeight="1">
      <c r="A72" s="320"/>
      <c r="B72" s="320"/>
      <c r="C72" s="320"/>
      <c r="D72" s="320"/>
      <c r="E72" s="320"/>
      <c r="F72" s="320"/>
      <c r="G72" s="320"/>
      <c r="H72" s="320"/>
      <c r="I72" s="320"/>
      <c r="J72" s="320"/>
      <c r="K72" s="320"/>
    </row>
    <row r="73" spans="2:11" ht="15" customHeight="1">
      <c r="B73" s="327"/>
      <c r="C73" s="327"/>
      <c r="D73" s="291"/>
      <c r="E73" s="329" t="s">
        <v>155</v>
      </c>
      <c r="F73" s="329"/>
      <c r="G73" s="294" t="s">
        <v>156</v>
      </c>
      <c r="H73" s="328" t="s">
        <v>266</v>
      </c>
      <c r="I73" s="328"/>
      <c r="J73" s="328"/>
      <c r="K73" s="328"/>
    </row>
    <row r="74" spans="2:11" ht="15" customHeight="1">
      <c r="B74" s="325" t="s">
        <v>270</v>
      </c>
      <c r="C74" s="325"/>
      <c r="D74" s="316"/>
      <c r="E74" s="323"/>
      <c r="F74" s="323"/>
      <c r="G74" s="318" t="s">
        <v>271</v>
      </c>
      <c r="H74" s="326" t="s">
        <v>272</v>
      </c>
      <c r="I74" s="326"/>
      <c r="J74" s="326"/>
      <c r="K74" s="326"/>
    </row>
    <row r="75" spans="2:11" ht="15" customHeight="1">
      <c r="B75" s="327"/>
      <c r="C75" s="327"/>
      <c r="D75" s="293" t="s">
        <v>273</v>
      </c>
      <c r="E75" s="327"/>
      <c r="F75" s="327"/>
      <c r="G75" s="294" t="s">
        <v>274</v>
      </c>
      <c r="H75" s="328" t="s">
        <v>272</v>
      </c>
      <c r="I75" s="328"/>
      <c r="J75" s="328"/>
      <c r="K75" s="328"/>
    </row>
    <row r="76" spans="2:11" ht="25.5" customHeight="1">
      <c r="B76" s="327"/>
      <c r="C76" s="327"/>
      <c r="D76" s="291"/>
      <c r="E76" s="329" t="s">
        <v>275</v>
      </c>
      <c r="F76" s="329"/>
      <c r="G76" s="294" t="s">
        <v>276</v>
      </c>
      <c r="H76" s="328" t="s">
        <v>272</v>
      </c>
      <c r="I76" s="328"/>
      <c r="J76" s="328"/>
      <c r="K76" s="328"/>
    </row>
    <row r="77" spans="2:11" ht="15" customHeight="1">
      <c r="B77" s="325" t="s">
        <v>277</v>
      </c>
      <c r="C77" s="325"/>
      <c r="D77" s="316"/>
      <c r="E77" s="323"/>
      <c r="F77" s="323"/>
      <c r="G77" s="318" t="s">
        <v>278</v>
      </c>
      <c r="H77" s="326" t="s">
        <v>279</v>
      </c>
      <c r="I77" s="326"/>
      <c r="J77" s="326"/>
      <c r="K77" s="326"/>
    </row>
    <row r="78" spans="2:11" ht="43.5" customHeight="1">
      <c r="B78" s="327"/>
      <c r="C78" s="327"/>
      <c r="D78" s="293" t="s">
        <v>280</v>
      </c>
      <c r="E78" s="327"/>
      <c r="F78" s="327"/>
      <c r="G78" s="294" t="s">
        <v>281</v>
      </c>
      <c r="H78" s="328" t="s">
        <v>282</v>
      </c>
      <c r="I78" s="328"/>
      <c r="J78" s="328"/>
      <c r="K78" s="328"/>
    </row>
    <row r="79" spans="2:11" ht="43.5" customHeight="1">
      <c r="B79" s="327"/>
      <c r="C79" s="327"/>
      <c r="D79" s="291"/>
      <c r="E79" s="329" t="s">
        <v>172</v>
      </c>
      <c r="F79" s="329"/>
      <c r="G79" s="294" t="s">
        <v>173</v>
      </c>
      <c r="H79" s="328" t="s">
        <v>282</v>
      </c>
      <c r="I79" s="328"/>
      <c r="J79" s="328"/>
      <c r="K79" s="328"/>
    </row>
    <row r="80" spans="2:11" ht="54" customHeight="1">
      <c r="B80" s="327"/>
      <c r="C80" s="327"/>
      <c r="D80" s="293" t="s">
        <v>283</v>
      </c>
      <c r="E80" s="327"/>
      <c r="F80" s="327"/>
      <c r="G80" s="294" t="s">
        <v>284</v>
      </c>
      <c r="H80" s="328" t="s">
        <v>285</v>
      </c>
      <c r="I80" s="328"/>
      <c r="J80" s="328"/>
      <c r="K80" s="328"/>
    </row>
    <row r="81" spans="2:11" ht="43.5" customHeight="1">
      <c r="B81" s="327"/>
      <c r="C81" s="327"/>
      <c r="D81" s="291"/>
      <c r="E81" s="329" t="s">
        <v>172</v>
      </c>
      <c r="F81" s="329"/>
      <c r="G81" s="294" t="s">
        <v>173</v>
      </c>
      <c r="H81" s="328" t="s">
        <v>285</v>
      </c>
      <c r="I81" s="328"/>
      <c r="J81" s="328"/>
      <c r="K81" s="328"/>
    </row>
    <row r="82" spans="2:11" ht="25.5" customHeight="1">
      <c r="B82" s="327"/>
      <c r="C82" s="327"/>
      <c r="D82" s="293" t="s">
        <v>286</v>
      </c>
      <c r="E82" s="327"/>
      <c r="F82" s="327"/>
      <c r="G82" s="294" t="s">
        <v>287</v>
      </c>
      <c r="H82" s="328" t="s">
        <v>288</v>
      </c>
      <c r="I82" s="328"/>
      <c r="J82" s="328"/>
      <c r="K82" s="328"/>
    </row>
    <row r="83" spans="2:11" ht="43.5" customHeight="1">
      <c r="B83" s="327"/>
      <c r="C83" s="327"/>
      <c r="D83" s="291"/>
      <c r="E83" s="329" t="s">
        <v>172</v>
      </c>
      <c r="F83" s="329"/>
      <c r="G83" s="294" t="s">
        <v>173</v>
      </c>
      <c r="H83" s="328" t="s">
        <v>289</v>
      </c>
      <c r="I83" s="328"/>
      <c r="J83" s="328"/>
      <c r="K83" s="328"/>
    </row>
    <row r="84" spans="2:11" ht="34.5" customHeight="1">
      <c r="B84" s="327"/>
      <c r="C84" s="327"/>
      <c r="D84" s="291"/>
      <c r="E84" s="329" t="s">
        <v>290</v>
      </c>
      <c r="F84" s="329"/>
      <c r="G84" s="294" t="s">
        <v>291</v>
      </c>
      <c r="H84" s="328" t="s">
        <v>292</v>
      </c>
      <c r="I84" s="328"/>
      <c r="J84" s="328"/>
      <c r="K84" s="328"/>
    </row>
    <row r="85" spans="2:11" ht="15" customHeight="1">
      <c r="B85" s="327"/>
      <c r="C85" s="327"/>
      <c r="D85" s="293" t="s">
        <v>293</v>
      </c>
      <c r="E85" s="327"/>
      <c r="F85" s="327"/>
      <c r="G85" s="294" t="s">
        <v>294</v>
      </c>
      <c r="H85" s="328" t="s">
        <v>295</v>
      </c>
      <c r="I85" s="328"/>
      <c r="J85" s="328"/>
      <c r="K85" s="328"/>
    </row>
    <row r="86" spans="2:11" ht="34.5" customHeight="1">
      <c r="B86" s="327"/>
      <c r="C86" s="327"/>
      <c r="D86" s="291"/>
      <c r="E86" s="329" t="s">
        <v>290</v>
      </c>
      <c r="F86" s="329"/>
      <c r="G86" s="294" t="s">
        <v>291</v>
      </c>
      <c r="H86" s="328" t="s">
        <v>295</v>
      </c>
      <c r="I86" s="328"/>
      <c r="J86" s="328"/>
      <c r="K86" s="328"/>
    </row>
    <row r="87" spans="2:11" ht="15" customHeight="1">
      <c r="B87" s="325" t="s">
        <v>296</v>
      </c>
      <c r="C87" s="325"/>
      <c r="D87" s="316"/>
      <c r="E87" s="323"/>
      <c r="F87" s="323"/>
      <c r="G87" s="318" t="s">
        <v>297</v>
      </c>
      <c r="H87" s="326" t="s">
        <v>298</v>
      </c>
      <c r="I87" s="326"/>
      <c r="J87" s="326"/>
      <c r="K87" s="326"/>
    </row>
    <row r="88" spans="2:11" ht="15" customHeight="1">
      <c r="B88" s="327"/>
      <c r="C88" s="327"/>
      <c r="D88" s="293" t="s">
        <v>299</v>
      </c>
      <c r="E88" s="327"/>
      <c r="F88" s="327"/>
      <c r="G88" s="294" t="s">
        <v>300</v>
      </c>
      <c r="H88" s="328" t="s">
        <v>298</v>
      </c>
      <c r="I88" s="328"/>
      <c r="J88" s="328"/>
      <c r="K88" s="328"/>
    </row>
    <row r="89" spans="2:11" ht="15" customHeight="1">
      <c r="B89" s="327"/>
      <c r="C89" s="327"/>
      <c r="D89" s="291"/>
      <c r="E89" s="329" t="s">
        <v>155</v>
      </c>
      <c r="F89" s="329"/>
      <c r="G89" s="294" t="s">
        <v>156</v>
      </c>
      <c r="H89" s="328" t="s">
        <v>301</v>
      </c>
      <c r="I89" s="328"/>
      <c r="J89" s="328"/>
      <c r="K89" s="328"/>
    </row>
    <row r="90" spans="2:11" ht="15" customHeight="1">
      <c r="B90" s="327"/>
      <c r="C90" s="327"/>
      <c r="D90" s="291"/>
      <c r="E90" s="329" t="s">
        <v>158</v>
      </c>
      <c r="F90" s="329"/>
      <c r="G90" s="294" t="s">
        <v>159</v>
      </c>
      <c r="H90" s="328" t="s">
        <v>167</v>
      </c>
      <c r="I90" s="328"/>
      <c r="J90" s="328"/>
      <c r="K90" s="328"/>
    </row>
    <row r="91" spans="2:11" ht="13.5" customHeight="1">
      <c r="B91" s="331" t="s">
        <v>302</v>
      </c>
      <c r="C91" s="331"/>
      <c r="D91" s="331"/>
      <c r="E91" s="331"/>
      <c r="F91" s="331"/>
      <c r="G91" s="331"/>
      <c r="H91" s="332" t="s">
        <v>303</v>
      </c>
      <c r="I91" s="332"/>
      <c r="J91" s="332"/>
      <c r="K91" s="332"/>
    </row>
    <row r="92" spans="2:11" ht="28.5" customHeight="1">
      <c r="B92" s="322" t="s">
        <v>304</v>
      </c>
      <c r="C92" s="322"/>
      <c r="D92" s="322"/>
      <c r="E92" s="322"/>
      <c r="F92" s="322"/>
      <c r="G92" s="322"/>
      <c r="H92" s="322"/>
      <c r="I92" s="322"/>
      <c r="J92" s="322"/>
      <c r="K92" s="322"/>
    </row>
    <row r="93" spans="2:11" ht="42.75" customHeight="1">
      <c r="B93" s="323" t="s">
        <v>2</v>
      </c>
      <c r="C93" s="323"/>
      <c r="D93" s="316" t="s">
        <v>3</v>
      </c>
      <c r="E93" s="323" t="s">
        <v>4</v>
      </c>
      <c r="F93" s="323"/>
      <c r="G93" s="316" t="s">
        <v>136</v>
      </c>
      <c r="H93" s="323" t="s">
        <v>137</v>
      </c>
      <c r="I93" s="323"/>
      <c r="J93" s="323"/>
      <c r="K93" s="323"/>
    </row>
    <row r="94" spans="2:11" ht="13.5" customHeight="1">
      <c r="B94" s="324" t="s">
        <v>138</v>
      </c>
      <c r="C94" s="324"/>
      <c r="D94" s="292" t="s">
        <v>139</v>
      </c>
      <c r="E94" s="324" t="s">
        <v>140</v>
      </c>
      <c r="F94" s="324"/>
      <c r="G94" s="292" t="s">
        <v>141</v>
      </c>
      <c r="H94" s="324" t="s">
        <v>142</v>
      </c>
      <c r="I94" s="324"/>
      <c r="J94" s="324"/>
      <c r="K94" s="324"/>
    </row>
    <row r="95" spans="2:11" ht="15" customHeight="1">
      <c r="B95" s="325" t="s">
        <v>161</v>
      </c>
      <c r="C95" s="325"/>
      <c r="D95" s="316"/>
      <c r="E95" s="323"/>
      <c r="F95" s="323"/>
      <c r="G95" s="318" t="s">
        <v>162</v>
      </c>
      <c r="H95" s="326" t="s">
        <v>305</v>
      </c>
      <c r="I95" s="326"/>
      <c r="J95" s="326"/>
      <c r="K95" s="326"/>
    </row>
    <row r="96" spans="2:11" ht="15" customHeight="1">
      <c r="B96" s="327"/>
      <c r="C96" s="327"/>
      <c r="D96" s="293" t="s">
        <v>164</v>
      </c>
      <c r="E96" s="327"/>
      <c r="F96" s="327"/>
      <c r="G96" s="294" t="s">
        <v>165</v>
      </c>
      <c r="H96" s="328" t="s">
        <v>305</v>
      </c>
      <c r="I96" s="328"/>
      <c r="J96" s="328"/>
      <c r="K96" s="328"/>
    </row>
    <row r="97" spans="2:11" ht="15" customHeight="1">
      <c r="B97" s="327"/>
      <c r="C97" s="327"/>
      <c r="D97" s="291"/>
      <c r="E97" s="329" t="s">
        <v>306</v>
      </c>
      <c r="F97" s="329"/>
      <c r="G97" s="294" t="s">
        <v>307</v>
      </c>
      <c r="H97" s="328" t="s">
        <v>305</v>
      </c>
      <c r="I97" s="328"/>
      <c r="J97" s="328"/>
      <c r="K97" s="328"/>
    </row>
    <row r="98" spans="2:11" ht="13.5" customHeight="1">
      <c r="B98" s="331" t="s">
        <v>302</v>
      </c>
      <c r="C98" s="331"/>
      <c r="D98" s="331"/>
      <c r="E98" s="331"/>
      <c r="F98" s="331"/>
      <c r="G98" s="331"/>
      <c r="H98" s="332" t="s">
        <v>305</v>
      </c>
      <c r="I98" s="332"/>
      <c r="J98" s="332"/>
      <c r="K98" s="332"/>
    </row>
    <row r="99" spans="2:11" ht="13.5" customHeight="1">
      <c r="B99" s="333" t="s">
        <v>308</v>
      </c>
      <c r="C99" s="333"/>
      <c r="D99" s="333"/>
      <c r="E99" s="333"/>
      <c r="F99" s="333"/>
      <c r="G99" s="333"/>
      <c r="H99" s="334" t="s">
        <v>309</v>
      </c>
      <c r="I99" s="334"/>
      <c r="J99" s="334"/>
      <c r="K99" s="334"/>
    </row>
    <row r="100" spans="1:11" ht="13.5" customHeight="1">
      <c r="A100" s="320"/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</row>
    <row r="101" spans="2:11" ht="13.5" customHeight="1">
      <c r="B101" s="338"/>
      <c r="C101" s="338"/>
      <c r="D101" s="338"/>
      <c r="E101" s="338"/>
      <c r="F101" s="336" t="s">
        <v>310</v>
      </c>
      <c r="G101" s="336"/>
      <c r="H101" s="336"/>
      <c r="I101" s="336"/>
      <c r="J101" s="336"/>
      <c r="K101" s="336"/>
    </row>
    <row r="102" spans="1:11" ht="24.75" customHeight="1">
      <c r="A102" s="336" t="s">
        <v>311</v>
      </c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</row>
    <row r="103" spans="1:11" ht="75.75" customHeight="1">
      <c r="A103" s="320"/>
      <c r="B103" s="320"/>
      <c r="C103" s="320"/>
      <c r="D103" s="320"/>
      <c r="E103" s="320"/>
      <c r="F103" s="320"/>
      <c r="G103" s="320"/>
      <c r="H103" s="320"/>
      <c r="I103" s="335" t="s">
        <v>312</v>
      </c>
      <c r="J103" s="335"/>
      <c r="K103" s="335"/>
    </row>
  </sheetData>
  <mergeCells count="271">
    <mergeCell ref="A103:H103"/>
    <mergeCell ref="I103:K103"/>
    <mergeCell ref="H1:J1"/>
    <mergeCell ref="H2:K2"/>
    <mergeCell ref="A100:K100"/>
    <mergeCell ref="B101:E101"/>
    <mergeCell ref="F101:K101"/>
    <mergeCell ref="A102:K102"/>
    <mergeCell ref="B98:G98"/>
    <mergeCell ref="H98:K98"/>
    <mergeCell ref="B99:G99"/>
    <mergeCell ref="H99:K99"/>
    <mergeCell ref="B96:C96"/>
    <mergeCell ref="E96:F96"/>
    <mergeCell ref="H96:K96"/>
    <mergeCell ref="B97:C97"/>
    <mergeCell ref="E97:F97"/>
    <mergeCell ref="H97:K97"/>
    <mergeCell ref="B94:C94"/>
    <mergeCell ref="E94:F94"/>
    <mergeCell ref="H94:K94"/>
    <mergeCell ref="B95:C95"/>
    <mergeCell ref="E95:F95"/>
    <mergeCell ref="H95:K95"/>
    <mergeCell ref="B92:K92"/>
    <mergeCell ref="B93:C93"/>
    <mergeCell ref="E93:F93"/>
    <mergeCell ref="H93:K93"/>
    <mergeCell ref="B90:C90"/>
    <mergeCell ref="E90:F90"/>
    <mergeCell ref="H90:K90"/>
    <mergeCell ref="B91:G91"/>
    <mergeCell ref="H91:K91"/>
    <mergeCell ref="B88:C88"/>
    <mergeCell ref="E88:F88"/>
    <mergeCell ref="H88:K88"/>
    <mergeCell ref="B89:C89"/>
    <mergeCell ref="E89:F89"/>
    <mergeCell ref="H89:K89"/>
    <mergeCell ref="B86:C86"/>
    <mergeCell ref="E86:F86"/>
    <mergeCell ref="H86:K86"/>
    <mergeCell ref="B87:C87"/>
    <mergeCell ref="E87:F87"/>
    <mergeCell ref="H87:K87"/>
    <mergeCell ref="B84:C84"/>
    <mergeCell ref="E84:F84"/>
    <mergeCell ref="H84:K84"/>
    <mergeCell ref="B85:C85"/>
    <mergeCell ref="E85:F85"/>
    <mergeCell ref="H85:K85"/>
    <mergeCell ref="B82:C82"/>
    <mergeCell ref="E82:F82"/>
    <mergeCell ref="H82:K82"/>
    <mergeCell ref="B83:C83"/>
    <mergeCell ref="E83:F83"/>
    <mergeCell ref="H83:K83"/>
    <mergeCell ref="B80:C80"/>
    <mergeCell ref="E80:F80"/>
    <mergeCell ref="H80:K80"/>
    <mergeCell ref="B81:C81"/>
    <mergeCell ref="E81:F81"/>
    <mergeCell ref="H81:K81"/>
    <mergeCell ref="B78:C78"/>
    <mergeCell ref="E78:F78"/>
    <mergeCell ref="H78:K78"/>
    <mergeCell ref="B79:C79"/>
    <mergeCell ref="E79:F79"/>
    <mergeCell ref="H79:K79"/>
    <mergeCell ref="B76:C76"/>
    <mergeCell ref="E76:F76"/>
    <mergeCell ref="H76:K76"/>
    <mergeCell ref="B77:C77"/>
    <mergeCell ref="E77:F77"/>
    <mergeCell ref="H77:K77"/>
    <mergeCell ref="B74:C74"/>
    <mergeCell ref="E74:F74"/>
    <mergeCell ref="H74:K74"/>
    <mergeCell ref="B75:C75"/>
    <mergeCell ref="E75:F75"/>
    <mergeCell ref="H75:K75"/>
    <mergeCell ref="A71:H71"/>
    <mergeCell ref="I71:K71"/>
    <mergeCell ref="A72:K72"/>
    <mergeCell ref="B73:C73"/>
    <mergeCell ref="E73:F73"/>
    <mergeCell ref="H73:K73"/>
    <mergeCell ref="B69:C69"/>
    <mergeCell ref="E69:F69"/>
    <mergeCell ref="H69:K69"/>
    <mergeCell ref="A70:K70"/>
    <mergeCell ref="B67:C67"/>
    <mergeCell ref="E67:F67"/>
    <mergeCell ref="H67:K67"/>
    <mergeCell ref="B68:C68"/>
    <mergeCell ref="E68:F68"/>
    <mergeCell ref="H68:K68"/>
    <mergeCell ref="B65:C65"/>
    <mergeCell ref="E65:F65"/>
    <mergeCell ref="H65:K65"/>
    <mergeCell ref="B66:C66"/>
    <mergeCell ref="E66:F66"/>
    <mergeCell ref="H66:K66"/>
    <mergeCell ref="B63:C63"/>
    <mergeCell ref="E63:F63"/>
    <mergeCell ref="H63:K63"/>
    <mergeCell ref="B64:C64"/>
    <mergeCell ref="E64:F64"/>
    <mergeCell ref="H64:K64"/>
    <mergeCell ref="B61:C61"/>
    <mergeCell ref="E61:F61"/>
    <mergeCell ref="H61:K61"/>
    <mergeCell ref="B62:C62"/>
    <mergeCell ref="E62:F62"/>
    <mergeCell ref="H62:K62"/>
    <mergeCell ref="B59:C59"/>
    <mergeCell ref="E59:F59"/>
    <mergeCell ref="H59:K59"/>
    <mergeCell ref="B60:C60"/>
    <mergeCell ref="E60:F60"/>
    <mergeCell ref="H60:K60"/>
    <mergeCell ref="B57:C57"/>
    <mergeCell ref="E57:F57"/>
    <mergeCell ref="H57:K57"/>
    <mergeCell ref="B58:C58"/>
    <mergeCell ref="E58:F58"/>
    <mergeCell ref="H58:K58"/>
    <mergeCell ref="B55:C55"/>
    <mergeCell ref="E55:F55"/>
    <mergeCell ref="H55:K55"/>
    <mergeCell ref="B56:C56"/>
    <mergeCell ref="E56:F56"/>
    <mergeCell ref="H56:K56"/>
    <mergeCell ref="B53:C53"/>
    <mergeCell ref="E53:F53"/>
    <mergeCell ref="H53:K53"/>
    <mergeCell ref="B54:C54"/>
    <mergeCell ref="E54:F54"/>
    <mergeCell ref="H54:K54"/>
    <mergeCell ref="B51:C51"/>
    <mergeCell ref="E51:F51"/>
    <mergeCell ref="H51:K51"/>
    <mergeCell ref="B52:C52"/>
    <mergeCell ref="E52:F52"/>
    <mergeCell ref="H52:K52"/>
    <mergeCell ref="B49:C49"/>
    <mergeCell ref="E49:F49"/>
    <mergeCell ref="H49:K49"/>
    <mergeCell ref="B50:C50"/>
    <mergeCell ref="E50:F50"/>
    <mergeCell ref="H50:K50"/>
    <mergeCell ref="B47:C47"/>
    <mergeCell ref="E47:F47"/>
    <mergeCell ref="H47:K47"/>
    <mergeCell ref="B48:C48"/>
    <mergeCell ref="E48:F48"/>
    <mergeCell ref="H48:K48"/>
    <mergeCell ref="B45:C45"/>
    <mergeCell ref="E45:F45"/>
    <mergeCell ref="H45:K45"/>
    <mergeCell ref="B46:C46"/>
    <mergeCell ref="E46:F46"/>
    <mergeCell ref="H46:K46"/>
    <mergeCell ref="B43:C43"/>
    <mergeCell ref="E43:F43"/>
    <mergeCell ref="H43:K43"/>
    <mergeCell ref="B44:C44"/>
    <mergeCell ref="E44:F44"/>
    <mergeCell ref="H44:K44"/>
    <mergeCell ref="B41:C41"/>
    <mergeCell ref="E41:F41"/>
    <mergeCell ref="H41:K41"/>
    <mergeCell ref="B42:C42"/>
    <mergeCell ref="E42:F42"/>
    <mergeCell ref="H42:K42"/>
    <mergeCell ref="B39:C39"/>
    <mergeCell ref="E39:F39"/>
    <mergeCell ref="H39:K39"/>
    <mergeCell ref="B40:C40"/>
    <mergeCell ref="E40:F40"/>
    <mergeCell ref="H40:K40"/>
    <mergeCell ref="B37:C37"/>
    <mergeCell ref="E37:F37"/>
    <mergeCell ref="H37:K37"/>
    <mergeCell ref="B38:C38"/>
    <mergeCell ref="E38:F38"/>
    <mergeCell ref="H38:K38"/>
    <mergeCell ref="A34:H34"/>
    <mergeCell ref="I34:K34"/>
    <mergeCell ref="A35:K35"/>
    <mergeCell ref="B36:C36"/>
    <mergeCell ref="E36:F36"/>
    <mergeCell ref="H36:K36"/>
    <mergeCell ref="B32:C32"/>
    <mergeCell ref="E32:F32"/>
    <mergeCell ref="H32:K32"/>
    <mergeCell ref="A33:K33"/>
    <mergeCell ref="B30:C30"/>
    <mergeCell ref="E30:F30"/>
    <mergeCell ref="H30:K30"/>
    <mergeCell ref="B31:C31"/>
    <mergeCell ref="E31:F31"/>
    <mergeCell ref="H31:K31"/>
    <mergeCell ref="B28:C28"/>
    <mergeCell ref="E28:F28"/>
    <mergeCell ref="H28:K28"/>
    <mergeCell ref="B29:C29"/>
    <mergeCell ref="E29:F29"/>
    <mergeCell ref="H29:K29"/>
    <mergeCell ref="B26:C26"/>
    <mergeCell ref="E26:F26"/>
    <mergeCell ref="H26:K26"/>
    <mergeCell ref="B27:C27"/>
    <mergeCell ref="E27:F27"/>
    <mergeCell ref="H27:K27"/>
    <mergeCell ref="B24:C24"/>
    <mergeCell ref="E24:F24"/>
    <mergeCell ref="H24:K24"/>
    <mergeCell ref="B25:C25"/>
    <mergeCell ref="E25:F25"/>
    <mergeCell ref="H25:K25"/>
    <mergeCell ref="B22:C22"/>
    <mergeCell ref="E22:F22"/>
    <mergeCell ref="H22:K22"/>
    <mergeCell ref="B23:C23"/>
    <mergeCell ref="E23:F23"/>
    <mergeCell ref="H23:K23"/>
    <mergeCell ref="B20:C20"/>
    <mergeCell ref="E20:F20"/>
    <mergeCell ref="H20:K20"/>
    <mergeCell ref="B21:C21"/>
    <mergeCell ref="E21:F21"/>
    <mergeCell ref="H21:K21"/>
    <mergeCell ref="B18:C18"/>
    <mergeCell ref="E18:F18"/>
    <mergeCell ref="H18:K18"/>
    <mergeCell ref="B19:C19"/>
    <mergeCell ref="E19:F19"/>
    <mergeCell ref="H19:K19"/>
    <mergeCell ref="B16:C16"/>
    <mergeCell ref="E16:F16"/>
    <mergeCell ref="H16:K16"/>
    <mergeCell ref="B17:C17"/>
    <mergeCell ref="E17:F17"/>
    <mergeCell ref="H17:K17"/>
    <mergeCell ref="B14:C14"/>
    <mergeCell ref="E14:F14"/>
    <mergeCell ref="H14:K14"/>
    <mergeCell ref="B15:C15"/>
    <mergeCell ref="E15:F15"/>
    <mergeCell ref="H15:K15"/>
    <mergeCell ref="B12:C12"/>
    <mergeCell ref="E12:F12"/>
    <mergeCell ref="H12:K12"/>
    <mergeCell ref="B13:C13"/>
    <mergeCell ref="E13:F13"/>
    <mergeCell ref="H13:K13"/>
    <mergeCell ref="B10:C10"/>
    <mergeCell ref="E10:F10"/>
    <mergeCell ref="H10:K10"/>
    <mergeCell ref="B11:C11"/>
    <mergeCell ref="E11:F11"/>
    <mergeCell ref="H11:K11"/>
    <mergeCell ref="B8:K8"/>
    <mergeCell ref="B9:C9"/>
    <mergeCell ref="E9:F9"/>
    <mergeCell ref="H9:K9"/>
    <mergeCell ref="A5:B5"/>
    <mergeCell ref="C5:K5"/>
    <mergeCell ref="A6:K6"/>
    <mergeCell ref="A7:I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26" sqref="I2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4.75390625" style="0" customWidth="1"/>
    <col min="6" max="6" width="23.75390625" style="0" customWidth="1"/>
    <col min="7" max="7" width="14.625" style="0" customWidth="1"/>
  </cols>
  <sheetData>
    <row r="1" ht="12.75">
      <c r="F1" t="s">
        <v>76</v>
      </c>
    </row>
    <row r="2" ht="12.75">
      <c r="F2" t="s">
        <v>120</v>
      </c>
    </row>
    <row r="3" ht="12.75">
      <c r="F3" t="s">
        <v>66</v>
      </c>
    </row>
    <row r="4" ht="12.75">
      <c r="F4" t="s">
        <v>121</v>
      </c>
    </row>
    <row r="5" ht="49.5" customHeight="1"/>
    <row r="6" spans="1:7" ht="19.5" customHeight="1">
      <c r="A6" s="400" t="s">
        <v>89</v>
      </c>
      <c r="B6" s="400"/>
      <c r="C6" s="400"/>
      <c r="D6" s="400"/>
      <c r="E6" s="400"/>
      <c r="F6" s="400"/>
      <c r="G6" s="400"/>
    </row>
    <row r="7" spans="1:9" ht="39.75" customHeight="1">
      <c r="A7" s="399" t="s">
        <v>69</v>
      </c>
      <c r="B7" s="399"/>
      <c r="C7" s="399"/>
      <c r="D7" s="399"/>
      <c r="E7" s="399"/>
      <c r="F7" s="399"/>
      <c r="G7" s="83"/>
      <c r="H7" s="74"/>
      <c r="I7" s="74"/>
    </row>
    <row r="8" spans="5:7" ht="19.5" customHeight="1">
      <c r="E8" s="1"/>
      <c r="F8" s="1"/>
      <c r="G8" s="9" t="s">
        <v>35</v>
      </c>
    </row>
    <row r="9" spans="1:7" ht="19.5" customHeight="1">
      <c r="A9" s="385" t="s">
        <v>47</v>
      </c>
      <c r="B9" s="385" t="s">
        <v>2</v>
      </c>
      <c r="C9" s="385" t="s">
        <v>3</v>
      </c>
      <c r="D9" s="401" t="s">
        <v>4</v>
      </c>
      <c r="E9" s="386" t="s">
        <v>52</v>
      </c>
      <c r="F9" s="386" t="s">
        <v>53</v>
      </c>
      <c r="G9" s="386" t="s">
        <v>36</v>
      </c>
    </row>
    <row r="10" spans="1:7" ht="19.5" customHeight="1">
      <c r="A10" s="385"/>
      <c r="B10" s="385"/>
      <c r="C10" s="385"/>
      <c r="D10" s="402"/>
      <c r="E10" s="386"/>
      <c r="F10" s="386"/>
      <c r="G10" s="386"/>
    </row>
    <row r="11" spans="1:7" ht="19.5" customHeight="1">
      <c r="A11" s="385"/>
      <c r="B11" s="385"/>
      <c r="C11" s="385"/>
      <c r="D11" s="403"/>
      <c r="E11" s="386"/>
      <c r="F11" s="386"/>
      <c r="G11" s="386"/>
    </row>
    <row r="12" spans="1:7" ht="9.75" customHeight="1">
      <c r="A12" s="12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>
        <v>7</v>
      </c>
    </row>
    <row r="13" spans="1:7" ht="30" customHeight="1" hidden="1">
      <c r="A13" s="57"/>
      <c r="B13" s="65"/>
      <c r="C13" s="65"/>
      <c r="D13" s="65"/>
      <c r="E13" s="57"/>
      <c r="F13" s="57"/>
      <c r="G13" s="68">
        <f>-G14</f>
        <v>0</v>
      </c>
    </row>
    <row r="14" spans="1:7" ht="30" customHeight="1" hidden="1">
      <c r="A14" s="57"/>
      <c r="B14" s="65"/>
      <c r="C14" s="65"/>
      <c r="D14" s="65"/>
      <c r="E14" s="57"/>
      <c r="F14" s="57"/>
      <c r="G14" s="68">
        <v>0</v>
      </c>
    </row>
    <row r="15" spans="1:7" ht="30" customHeight="1" hidden="1">
      <c r="A15" s="56"/>
      <c r="B15" s="66"/>
      <c r="C15" s="66"/>
      <c r="D15" s="66"/>
      <c r="E15" s="56"/>
      <c r="F15" s="56"/>
      <c r="G15" s="69"/>
    </row>
    <row r="16" spans="1:7" ht="30" customHeight="1" hidden="1">
      <c r="A16" s="23"/>
      <c r="B16" s="67"/>
      <c r="C16" s="67"/>
      <c r="D16" s="67"/>
      <c r="E16" s="23"/>
      <c r="F16" s="23"/>
      <c r="G16" s="70"/>
    </row>
    <row r="17" spans="1:7" ht="39.75" customHeight="1">
      <c r="A17" s="58">
        <v>1</v>
      </c>
      <c r="B17" s="50">
        <v>853</v>
      </c>
      <c r="C17" s="50">
        <v>85333</v>
      </c>
      <c r="D17" s="64">
        <v>2320</v>
      </c>
      <c r="E17" s="59" t="s">
        <v>68</v>
      </c>
      <c r="F17" s="59" t="s">
        <v>111</v>
      </c>
      <c r="G17" s="71">
        <v>1000</v>
      </c>
    </row>
    <row r="18" spans="1:7" s="1" customFormat="1" ht="30" customHeight="1">
      <c r="A18" s="395" t="s">
        <v>57</v>
      </c>
      <c r="B18" s="396"/>
      <c r="C18" s="396"/>
      <c r="D18" s="396"/>
      <c r="E18" s="397"/>
      <c r="F18" s="15"/>
      <c r="G18" s="42">
        <f>SUM(G13:G17)</f>
        <v>1000</v>
      </c>
    </row>
    <row r="20" ht="12.75">
      <c r="A20" s="38"/>
    </row>
    <row r="21" spans="6:7" ht="12.75">
      <c r="F21" s="398" t="s">
        <v>116</v>
      </c>
      <c r="G21" s="398"/>
    </row>
    <row r="23" spans="6:7" ht="12.75">
      <c r="F23" s="398" t="s">
        <v>117</v>
      </c>
      <c r="G23" s="398"/>
    </row>
  </sheetData>
  <mergeCells count="12">
    <mergeCell ref="F21:G21"/>
    <mergeCell ref="F23:G23"/>
    <mergeCell ref="A7:F7"/>
    <mergeCell ref="A18:E18"/>
    <mergeCell ref="A6:G6"/>
    <mergeCell ref="G9:G11"/>
    <mergeCell ref="E9:E11"/>
    <mergeCell ref="F9:F11"/>
    <mergeCell ref="A9:A11"/>
    <mergeCell ref="B9:B11"/>
    <mergeCell ref="C9:C11"/>
    <mergeCell ref="D9:D11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H22" sqref="H2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ht="12.75">
      <c r="E1" s="1" t="s">
        <v>75</v>
      </c>
    </row>
    <row r="2" ht="18.75" customHeight="1">
      <c r="E2" s="1" t="s">
        <v>122</v>
      </c>
    </row>
    <row r="3" ht="12.75">
      <c r="E3" s="1" t="s">
        <v>63</v>
      </c>
    </row>
    <row r="4" ht="12.75">
      <c r="E4" s="1" t="s">
        <v>123</v>
      </c>
    </row>
    <row r="8" spans="1:6" ht="19.5" customHeight="1">
      <c r="A8" s="404" t="s">
        <v>94</v>
      </c>
      <c r="B8" s="404"/>
      <c r="C8" s="404"/>
      <c r="D8" s="404"/>
      <c r="E8" s="404"/>
      <c r="F8" s="404"/>
    </row>
    <row r="9" spans="5:6" ht="19.5" customHeight="1">
      <c r="E9" s="4"/>
      <c r="F9" s="4"/>
    </row>
    <row r="10" ht="19.5" customHeight="1">
      <c r="F10" s="9" t="s">
        <v>35</v>
      </c>
    </row>
    <row r="11" spans="1:6" ht="19.5" customHeight="1">
      <c r="A11" s="10" t="s">
        <v>47</v>
      </c>
      <c r="B11" s="10" t="s">
        <v>2</v>
      </c>
      <c r="C11" s="10" t="s">
        <v>3</v>
      </c>
      <c r="D11" s="10" t="s">
        <v>58</v>
      </c>
      <c r="E11" s="10" t="s">
        <v>38</v>
      </c>
      <c r="F11" s="10" t="s">
        <v>37</v>
      </c>
    </row>
    <row r="12" spans="1:6" ht="7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30" customHeight="1">
      <c r="A13" s="17" t="s">
        <v>9</v>
      </c>
      <c r="B13" s="47">
        <v>921</v>
      </c>
      <c r="C13" s="47">
        <v>92116</v>
      </c>
      <c r="D13" s="47">
        <v>2480</v>
      </c>
      <c r="E13" s="46" t="s">
        <v>67</v>
      </c>
      <c r="F13" s="48">
        <v>54480</v>
      </c>
    </row>
    <row r="14" spans="1:6" ht="30" customHeight="1">
      <c r="A14" s="19"/>
      <c r="B14" s="19"/>
      <c r="C14" s="19"/>
      <c r="D14" s="19"/>
      <c r="E14" s="19"/>
      <c r="F14" s="44">
        <v>0</v>
      </c>
    </row>
    <row r="15" spans="1:6" ht="30" customHeight="1">
      <c r="A15" s="19"/>
      <c r="B15" s="19"/>
      <c r="C15" s="19"/>
      <c r="D15" s="19"/>
      <c r="E15" s="19"/>
      <c r="F15" s="44">
        <v>0</v>
      </c>
    </row>
    <row r="16" spans="1:6" ht="30" customHeight="1">
      <c r="A16" s="22"/>
      <c r="B16" s="22"/>
      <c r="C16" s="22"/>
      <c r="D16" s="22"/>
      <c r="E16" s="22"/>
      <c r="F16" s="45">
        <v>0</v>
      </c>
    </row>
    <row r="17" spans="1:6" ht="30" customHeight="1">
      <c r="A17" s="395" t="s">
        <v>57</v>
      </c>
      <c r="B17" s="396"/>
      <c r="C17" s="396"/>
      <c r="D17" s="396"/>
      <c r="E17" s="397"/>
      <c r="F17" s="42">
        <f>SUM(F13:F16)</f>
        <v>54480</v>
      </c>
    </row>
    <row r="19" ht="12.75">
      <c r="A19" s="39"/>
    </row>
    <row r="20" spans="1:6" ht="12.75">
      <c r="A20" s="38"/>
      <c r="D20" s="1" t="s">
        <v>72</v>
      </c>
      <c r="E20" s="405" t="s">
        <v>131</v>
      </c>
      <c r="F20" s="405"/>
    </row>
    <row r="22" spans="1:6" ht="12.75">
      <c r="A22" s="38"/>
      <c r="E22" s="405" t="s">
        <v>132</v>
      </c>
      <c r="F22" s="405"/>
    </row>
    <row r="23" ht="12.75">
      <c r="F23" s="1" t="s">
        <v>71</v>
      </c>
    </row>
  </sheetData>
  <mergeCells count="4">
    <mergeCell ref="A8:F8"/>
    <mergeCell ref="A17:E17"/>
    <mergeCell ref="E20:F20"/>
    <mergeCell ref="E22:F22"/>
  </mergeCells>
  <printOptions horizontalCentered="1"/>
  <pageMargins left="0.5511811023622047" right="0.5118110236220472" top="1.0236220472440944" bottom="0.984251968503937" header="0.31496062992125984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7">
      <selection activeCell="F25" sqref="F2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41" t="s">
        <v>124</v>
      </c>
      <c r="C1" s="41"/>
    </row>
    <row r="2" ht="12.75">
      <c r="B2" s="1" t="s">
        <v>125</v>
      </c>
    </row>
    <row r="3" ht="12.75">
      <c r="B3" s="1" t="s">
        <v>64</v>
      </c>
    </row>
    <row r="4" ht="12.75">
      <c r="B4" s="1" t="s">
        <v>126</v>
      </c>
    </row>
    <row r="5" ht="34.5" customHeight="1"/>
    <row r="6" spans="1:10" ht="19.5" customHeight="1">
      <c r="A6" s="406" t="s">
        <v>33</v>
      </c>
      <c r="B6" s="406"/>
      <c r="C6" s="406"/>
      <c r="D6" s="4"/>
      <c r="E6" s="4"/>
      <c r="F6" s="4"/>
      <c r="G6" s="4"/>
      <c r="H6" s="4"/>
      <c r="I6" s="4"/>
      <c r="J6" s="4"/>
    </row>
    <row r="7" spans="1:7" ht="19.5" customHeight="1">
      <c r="A7" s="406" t="s">
        <v>95</v>
      </c>
      <c r="B7" s="406"/>
      <c r="C7" s="406"/>
      <c r="D7" s="4"/>
      <c r="E7" s="4"/>
      <c r="F7" s="4"/>
      <c r="G7" s="4"/>
    </row>
    <row r="9" ht="12.75">
      <c r="C9" s="7" t="s">
        <v>35</v>
      </c>
    </row>
    <row r="10" spans="1:10" ht="19.5" customHeight="1">
      <c r="A10" s="10" t="s">
        <v>47</v>
      </c>
      <c r="B10" s="10" t="s">
        <v>0</v>
      </c>
      <c r="C10" s="10" t="s">
        <v>97</v>
      </c>
      <c r="D10" s="5"/>
      <c r="E10" s="5"/>
      <c r="F10" s="5"/>
      <c r="G10" s="5"/>
      <c r="H10" s="5"/>
      <c r="I10" s="6"/>
      <c r="J10" s="6"/>
    </row>
    <row r="11" spans="1:10" ht="19.5" customHeight="1">
      <c r="A11" s="13" t="s">
        <v>8</v>
      </c>
      <c r="B11" s="24" t="s">
        <v>49</v>
      </c>
      <c r="C11" s="51">
        <v>5774</v>
      </c>
      <c r="D11" s="5"/>
      <c r="E11" s="5"/>
      <c r="F11" s="5"/>
      <c r="G11" s="5"/>
      <c r="H11" s="5"/>
      <c r="I11" s="6"/>
      <c r="J11" s="6"/>
    </row>
    <row r="12" spans="1:10" ht="19.5" customHeight="1">
      <c r="A12" s="13" t="s">
        <v>12</v>
      </c>
      <c r="B12" s="24" t="s">
        <v>7</v>
      </c>
      <c r="C12" s="51">
        <v>4800</v>
      </c>
      <c r="D12" s="5"/>
      <c r="E12" s="5"/>
      <c r="F12" s="5"/>
      <c r="G12" s="5"/>
      <c r="H12" s="5"/>
      <c r="I12" s="6"/>
      <c r="J12" s="6"/>
    </row>
    <row r="13" spans="1:10" ht="19.5" customHeight="1">
      <c r="A13" s="25" t="s">
        <v>9</v>
      </c>
      <c r="B13" s="26" t="s">
        <v>65</v>
      </c>
      <c r="C13" s="52">
        <v>4800</v>
      </c>
      <c r="D13" s="5"/>
      <c r="E13" s="5"/>
      <c r="F13" s="5"/>
      <c r="G13" s="5"/>
      <c r="H13" s="5"/>
      <c r="I13" s="6"/>
      <c r="J13" s="6"/>
    </row>
    <row r="14" spans="1:10" ht="19.5" customHeight="1">
      <c r="A14" s="18" t="s">
        <v>10</v>
      </c>
      <c r="B14" s="27"/>
      <c r="C14" s="53"/>
      <c r="D14" s="5"/>
      <c r="E14" s="5"/>
      <c r="F14" s="5"/>
      <c r="G14" s="5"/>
      <c r="H14" s="5"/>
      <c r="I14" s="6"/>
      <c r="J14" s="6"/>
    </row>
    <row r="15" spans="1:10" ht="19.5" customHeight="1">
      <c r="A15" s="21" t="s">
        <v>11</v>
      </c>
      <c r="B15" s="28"/>
      <c r="C15" s="54"/>
      <c r="D15" s="5"/>
      <c r="E15" s="5"/>
      <c r="F15" s="5"/>
      <c r="G15" s="5"/>
      <c r="H15" s="5"/>
      <c r="I15" s="6"/>
      <c r="J15" s="6"/>
    </row>
    <row r="16" spans="1:10" ht="19.5" customHeight="1">
      <c r="A16" s="13" t="s">
        <v>13</v>
      </c>
      <c r="B16" s="24" t="s">
        <v>6</v>
      </c>
      <c r="C16" s="51">
        <v>9000</v>
      </c>
      <c r="D16" s="5"/>
      <c r="E16" s="5"/>
      <c r="F16" s="5"/>
      <c r="G16" s="5"/>
      <c r="H16" s="5"/>
      <c r="I16" s="6"/>
      <c r="J16" s="6"/>
    </row>
    <row r="17" spans="1:10" ht="19.5" customHeight="1">
      <c r="A17" s="16" t="s">
        <v>9</v>
      </c>
      <c r="B17" s="63" t="s">
        <v>31</v>
      </c>
      <c r="C17" s="62">
        <v>9000</v>
      </c>
      <c r="D17" s="5"/>
      <c r="E17" s="5"/>
      <c r="F17" s="5"/>
      <c r="G17" s="5"/>
      <c r="H17" s="5"/>
      <c r="I17" s="6"/>
      <c r="J17" s="6"/>
    </row>
    <row r="18" spans="1:10" ht="15" customHeight="1">
      <c r="A18" s="18"/>
      <c r="B18" s="1" t="s">
        <v>73</v>
      </c>
      <c r="C18" s="53">
        <v>4000</v>
      </c>
      <c r="D18" s="5"/>
      <c r="E18" s="5"/>
      <c r="F18" s="5"/>
      <c r="G18" s="5"/>
      <c r="H18" s="5"/>
      <c r="I18" s="6"/>
      <c r="J18" s="6"/>
    </row>
    <row r="19" spans="1:10" ht="15" customHeight="1">
      <c r="A19" s="18"/>
      <c r="B19" s="27" t="s">
        <v>96</v>
      </c>
      <c r="C19" s="53">
        <v>3000</v>
      </c>
      <c r="D19" s="5"/>
      <c r="E19" s="5"/>
      <c r="F19" s="5"/>
      <c r="G19" s="5"/>
      <c r="H19" s="5"/>
      <c r="I19" s="6"/>
      <c r="J19" s="6"/>
    </row>
    <row r="20" spans="1:10" ht="15" customHeight="1">
      <c r="A20" s="18"/>
      <c r="B20" s="27" t="s">
        <v>74</v>
      </c>
      <c r="C20" s="53">
        <v>2000</v>
      </c>
      <c r="D20" s="5"/>
      <c r="E20" s="5"/>
      <c r="F20" s="5"/>
      <c r="G20" s="5"/>
      <c r="H20" s="5"/>
      <c r="I20" s="6"/>
      <c r="J20" s="6"/>
    </row>
    <row r="21" spans="1:10" ht="19.5" customHeight="1">
      <c r="A21" s="18" t="s">
        <v>10</v>
      </c>
      <c r="B21" s="60" t="s">
        <v>34</v>
      </c>
      <c r="C21" s="61"/>
      <c r="D21" s="5"/>
      <c r="E21" s="5"/>
      <c r="F21" s="5"/>
      <c r="G21" s="5"/>
      <c r="H21" s="5"/>
      <c r="I21" s="6"/>
      <c r="J21" s="6"/>
    </row>
    <row r="22" spans="1:10" ht="15">
      <c r="A22" s="18"/>
      <c r="B22" s="29"/>
      <c r="C22" s="53"/>
      <c r="D22" s="5"/>
      <c r="E22" s="5"/>
      <c r="F22" s="5"/>
      <c r="G22" s="5"/>
      <c r="H22" s="5"/>
      <c r="I22" s="6"/>
      <c r="J22" s="6"/>
    </row>
    <row r="23" spans="1:10" ht="15" customHeight="1">
      <c r="A23" s="21"/>
      <c r="B23" s="30"/>
      <c r="C23" s="54"/>
      <c r="D23" s="5"/>
      <c r="E23" s="5"/>
      <c r="F23" s="5"/>
      <c r="G23" s="5"/>
      <c r="H23" s="5"/>
      <c r="I23" s="6"/>
      <c r="J23" s="6"/>
    </row>
    <row r="24" spans="1:10" ht="19.5" customHeight="1">
      <c r="A24" s="13" t="s">
        <v>32</v>
      </c>
      <c r="B24" s="24" t="s">
        <v>50</v>
      </c>
      <c r="C24" s="51">
        <v>1574</v>
      </c>
      <c r="D24" s="5"/>
      <c r="E24" s="5"/>
      <c r="F24" s="5"/>
      <c r="G24" s="5"/>
      <c r="H24" s="5"/>
      <c r="I24" s="6"/>
      <c r="J24" s="6"/>
    </row>
    <row r="25" spans="1:10" ht="15">
      <c r="A25" s="5"/>
      <c r="B25" s="5"/>
      <c r="C25" s="5"/>
      <c r="D25" s="5"/>
      <c r="E25" s="5"/>
      <c r="F25" s="5"/>
      <c r="G25" s="5"/>
      <c r="H25" s="5"/>
      <c r="I25" s="6"/>
      <c r="J25" s="6"/>
    </row>
    <row r="26" spans="1:10" ht="15">
      <c r="A26" s="5"/>
      <c r="B26" s="5"/>
      <c r="C26" s="5"/>
      <c r="D26" s="5"/>
      <c r="E26" s="5"/>
      <c r="F26" s="5"/>
      <c r="G26" s="5"/>
      <c r="H26" s="5"/>
      <c r="I26" s="6"/>
      <c r="J26" s="6"/>
    </row>
    <row r="27" spans="1:10" ht="15">
      <c r="A27" s="5"/>
      <c r="B27" s="405" t="s">
        <v>127</v>
      </c>
      <c r="C27" s="405"/>
      <c r="D27" s="5"/>
      <c r="E27" s="5"/>
      <c r="F27" s="5"/>
      <c r="G27" s="5"/>
      <c r="H27" s="5"/>
      <c r="I27" s="6"/>
      <c r="J27" s="6"/>
    </row>
    <row r="28" spans="1:10" ht="15">
      <c r="A28" s="5"/>
      <c r="B28" s="5"/>
      <c r="C28" s="5"/>
      <c r="D28" s="5"/>
      <c r="E28" s="5"/>
      <c r="F28" s="5"/>
      <c r="G28" s="5"/>
      <c r="H28" s="5"/>
      <c r="I28" s="6"/>
      <c r="J28" s="6"/>
    </row>
    <row r="29" spans="1:10" ht="15">
      <c r="A29" s="5"/>
      <c r="B29" s="405" t="s">
        <v>128</v>
      </c>
      <c r="C29" s="405"/>
      <c r="D29" s="5"/>
      <c r="E29" s="5"/>
      <c r="F29" s="5"/>
      <c r="G29" s="5"/>
      <c r="H29" s="5"/>
      <c r="I29" s="6"/>
      <c r="J29" s="6"/>
    </row>
    <row r="30" spans="1:10" ht="15">
      <c r="A30" s="5"/>
      <c r="B30" s="5"/>
      <c r="C30" s="5"/>
      <c r="D30" s="5"/>
      <c r="E30" s="5"/>
      <c r="F30" s="5"/>
      <c r="G30" s="5"/>
      <c r="H30" s="5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mergeCells count="4">
    <mergeCell ref="A6:C6"/>
    <mergeCell ref="A7:C7"/>
    <mergeCell ref="B27:C27"/>
    <mergeCell ref="B29:C29"/>
  </mergeCells>
  <printOptions horizontalCentered="1"/>
  <pageMargins left="0.5905511811023623" right="0.5905511811023623" top="0.9055118110236221" bottom="0.5905511811023623" header="0.3149606299212598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14" sqref="F1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ht="12.75">
      <c r="E1" t="s">
        <v>104</v>
      </c>
    </row>
    <row r="2" ht="12.75">
      <c r="E2" t="s">
        <v>129</v>
      </c>
    </row>
    <row r="3" ht="12.75">
      <c r="E3" t="s">
        <v>66</v>
      </c>
    </row>
    <row r="4" ht="12.75">
      <c r="E4" t="s">
        <v>121</v>
      </c>
    </row>
    <row r="5" ht="49.5" customHeight="1"/>
    <row r="6" spans="1:6" ht="19.5" customHeight="1">
      <c r="A6" s="384" t="s">
        <v>88</v>
      </c>
      <c r="B6" s="384"/>
      <c r="C6" s="384"/>
      <c r="D6" s="384"/>
      <c r="E6" s="384"/>
      <c r="F6" s="384"/>
    </row>
    <row r="7" spans="1:7" ht="39.75" customHeight="1">
      <c r="A7" s="399" t="s">
        <v>101</v>
      </c>
      <c r="B7" s="399"/>
      <c r="C7" s="399"/>
      <c r="D7" s="399"/>
      <c r="E7" s="399"/>
      <c r="F7" s="399"/>
      <c r="G7" s="106"/>
    </row>
    <row r="8" spans="4:6" ht="19.5" customHeight="1">
      <c r="D8" s="1"/>
      <c r="E8" s="1"/>
      <c r="F8" s="9" t="s">
        <v>35</v>
      </c>
    </row>
    <row r="9" spans="1:6" ht="19.5" customHeight="1">
      <c r="A9" s="409" t="s">
        <v>47</v>
      </c>
      <c r="B9" s="409" t="s">
        <v>2</v>
      </c>
      <c r="C9" s="409" t="s">
        <v>3</v>
      </c>
      <c r="D9" s="408" t="s">
        <v>52</v>
      </c>
      <c r="E9" s="408" t="s">
        <v>53</v>
      </c>
      <c r="F9" s="408" t="s">
        <v>36</v>
      </c>
    </row>
    <row r="10" spans="1:6" ht="19.5" customHeight="1">
      <c r="A10" s="409"/>
      <c r="B10" s="409"/>
      <c r="C10" s="409"/>
      <c r="D10" s="408"/>
      <c r="E10" s="408"/>
      <c r="F10" s="408"/>
    </row>
    <row r="11" spans="1:6" ht="19.5" customHeight="1">
      <c r="A11" s="409"/>
      <c r="B11" s="409"/>
      <c r="C11" s="409"/>
      <c r="D11" s="408"/>
      <c r="E11" s="408"/>
      <c r="F11" s="408"/>
    </row>
    <row r="12" spans="1:6" ht="7.5" customHeight="1">
      <c r="A12" s="107">
        <v>1</v>
      </c>
      <c r="B12" s="108">
        <v>2</v>
      </c>
      <c r="C12" s="108">
        <v>3</v>
      </c>
      <c r="D12" s="108">
        <v>4</v>
      </c>
      <c r="E12" s="108">
        <v>5</v>
      </c>
      <c r="F12" s="108">
        <v>6</v>
      </c>
    </row>
    <row r="13" spans="1:6" s="122" customFormat="1" ht="39" customHeight="1">
      <c r="A13" s="121" t="s">
        <v>9</v>
      </c>
      <c r="B13" s="123">
        <v>921</v>
      </c>
      <c r="C13" s="123">
        <v>92195</v>
      </c>
      <c r="D13" s="124" t="s">
        <v>105</v>
      </c>
      <c r="E13" s="124" t="s">
        <v>106</v>
      </c>
      <c r="F13" s="125">
        <v>10000</v>
      </c>
    </row>
    <row r="14" spans="1:6" ht="54" customHeight="1">
      <c r="A14" s="109" t="s">
        <v>10</v>
      </c>
      <c r="B14" s="110">
        <v>926</v>
      </c>
      <c r="C14" s="111">
        <v>92605</v>
      </c>
      <c r="D14" s="127" t="s">
        <v>102</v>
      </c>
      <c r="E14" s="112" t="s">
        <v>103</v>
      </c>
      <c r="F14" s="126">
        <v>9000</v>
      </c>
    </row>
    <row r="15" spans="1:6" ht="30" customHeight="1" hidden="1">
      <c r="A15" s="113"/>
      <c r="B15" s="114"/>
      <c r="C15" s="114"/>
      <c r="D15" s="113"/>
      <c r="E15" s="113"/>
      <c r="F15" s="115">
        <f>-F16</f>
        <v>0</v>
      </c>
    </row>
    <row r="16" spans="1:6" ht="30" customHeight="1" hidden="1">
      <c r="A16" s="116"/>
      <c r="B16" s="117"/>
      <c r="C16" s="117"/>
      <c r="D16" s="116"/>
      <c r="E16" s="116"/>
      <c r="F16" s="118">
        <v>0</v>
      </c>
    </row>
    <row r="17" spans="1:6" ht="30" customHeight="1" hidden="1">
      <c r="A17" s="116"/>
      <c r="B17" s="117"/>
      <c r="C17" s="117"/>
      <c r="D17" s="116"/>
      <c r="E17" s="116"/>
      <c r="F17" s="118"/>
    </row>
    <row r="18" spans="1:6" ht="30" customHeight="1" hidden="1">
      <c r="A18" s="116"/>
      <c r="B18" s="117"/>
      <c r="C18" s="117"/>
      <c r="D18" s="116"/>
      <c r="E18" s="116"/>
      <c r="F18" s="118"/>
    </row>
    <row r="19" spans="1:6" s="1" customFormat="1" ht="30" customHeight="1">
      <c r="A19" s="407" t="s">
        <v>57</v>
      </c>
      <c r="B19" s="407"/>
      <c r="C19" s="407"/>
      <c r="D19" s="407"/>
      <c r="E19" s="119"/>
      <c r="F19" s="120">
        <f>F14+F13</f>
        <v>19000</v>
      </c>
    </row>
    <row r="20" ht="12.75">
      <c r="F20" s="40"/>
    </row>
    <row r="21" ht="12.75">
      <c r="A21" s="38"/>
    </row>
    <row r="22" spans="5:6" ht="12.75">
      <c r="E22" s="398" t="s">
        <v>116</v>
      </c>
      <c r="F22" s="398"/>
    </row>
    <row r="23" spans="5:6" ht="12.75">
      <c r="E23" s="35"/>
      <c r="F23" s="35"/>
    </row>
    <row r="24" spans="5:6" ht="12.75">
      <c r="E24" s="398" t="s">
        <v>117</v>
      </c>
      <c r="F24" s="398"/>
    </row>
    <row r="25" spans="5:6" ht="12.75">
      <c r="E25" s="35"/>
      <c r="F25" s="35"/>
    </row>
  </sheetData>
  <sheetProtection/>
  <mergeCells count="11">
    <mergeCell ref="A7:F7"/>
    <mergeCell ref="E22:F22"/>
    <mergeCell ref="E24:F24"/>
    <mergeCell ref="A19:D19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J19" sqref="J1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ht="12.75">
      <c r="E1" s="1" t="s">
        <v>107</v>
      </c>
    </row>
    <row r="2" ht="15.75" customHeight="1">
      <c r="E2" s="1" t="s">
        <v>122</v>
      </c>
    </row>
    <row r="3" ht="12.75">
      <c r="E3" s="1" t="s">
        <v>63</v>
      </c>
    </row>
    <row r="4" ht="12.75">
      <c r="E4" s="1" t="s">
        <v>123</v>
      </c>
    </row>
    <row r="8" spans="1:6" ht="19.5" customHeight="1">
      <c r="A8" s="404" t="s">
        <v>108</v>
      </c>
      <c r="B8" s="404"/>
      <c r="C8" s="404"/>
      <c r="D8" s="404"/>
      <c r="E8" s="404"/>
      <c r="F8" s="404"/>
    </row>
    <row r="9" spans="5:6" ht="19.5" customHeight="1">
      <c r="E9" s="4"/>
      <c r="F9" s="4"/>
    </row>
    <row r="10" ht="19.5" customHeight="1">
      <c r="F10" s="9" t="s">
        <v>35</v>
      </c>
    </row>
    <row r="11" spans="1:6" ht="19.5" customHeight="1">
      <c r="A11" s="10" t="s">
        <v>47</v>
      </c>
      <c r="B11" s="10" t="s">
        <v>2</v>
      </c>
      <c r="C11" s="10" t="s">
        <v>3</v>
      </c>
      <c r="D11" s="10" t="s">
        <v>4</v>
      </c>
      <c r="E11" s="10" t="s">
        <v>109</v>
      </c>
      <c r="F11" s="10" t="s">
        <v>37</v>
      </c>
    </row>
    <row r="12" spans="1:6" ht="7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39" customHeight="1">
      <c r="A13" s="17" t="s">
        <v>9</v>
      </c>
      <c r="B13" s="47">
        <v>754</v>
      </c>
      <c r="C13" s="47">
        <v>75405</v>
      </c>
      <c r="D13" s="47">
        <v>3000</v>
      </c>
      <c r="E13" s="46" t="s">
        <v>110</v>
      </c>
      <c r="F13" s="48">
        <v>5000</v>
      </c>
    </row>
    <row r="14" spans="1:6" ht="30" customHeight="1">
      <c r="A14" s="19"/>
      <c r="B14" s="19"/>
      <c r="C14" s="19"/>
      <c r="D14" s="19"/>
      <c r="E14" s="19"/>
      <c r="F14" s="44">
        <v>0</v>
      </c>
    </row>
    <row r="15" spans="1:6" ht="30" customHeight="1">
      <c r="A15" s="19"/>
      <c r="B15" s="19"/>
      <c r="C15" s="19"/>
      <c r="D15" s="19"/>
      <c r="E15" s="19"/>
      <c r="F15" s="44">
        <v>0</v>
      </c>
    </row>
    <row r="16" spans="1:6" ht="30" customHeight="1">
      <c r="A16" s="22"/>
      <c r="B16" s="22"/>
      <c r="C16" s="22"/>
      <c r="D16" s="22"/>
      <c r="E16" s="22"/>
      <c r="F16" s="45">
        <v>0</v>
      </c>
    </row>
    <row r="17" spans="1:6" ht="30" customHeight="1">
      <c r="A17" s="395" t="s">
        <v>57</v>
      </c>
      <c r="B17" s="396"/>
      <c r="C17" s="396"/>
      <c r="D17" s="396"/>
      <c r="E17" s="397"/>
      <c r="F17" s="42">
        <f>SUM(F13:F16)</f>
        <v>5000</v>
      </c>
    </row>
    <row r="19" ht="12.75">
      <c r="A19" s="39"/>
    </row>
    <row r="20" spans="1:6" ht="12.75">
      <c r="A20" s="38"/>
      <c r="D20" s="1" t="s">
        <v>72</v>
      </c>
      <c r="E20" s="405" t="s">
        <v>131</v>
      </c>
      <c r="F20" s="405"/>
    </row>
    <row r="22" spans="1:6" ht="12.75">
      <c r="A22" s="38"/>
      <c r="E22" s="405" t="s">
        <v>130</v>
      </c>
      <c r="F22" s="405"/>
    </row>
    <row r="23" ht="12.75">
      <c r="F23" s="1" t="s">
        <v>71</v>
      </c>
    </row>
  </sheetData>
  <mergeCells count="4">
    <mergeCell ref="A8:F8"/>
    <mergeCell ref="A17:E17"/>
    <mergeCell ref="E20:F20"/>
    <mergeCell ref="E22:F22"/>
  </mergeCells>
  <printOptions horizontalCentered="1"/>
  <pageMargins left="0.5511811023622047" right="0.5118110236220472" top="1.0236220472440944" bottom="0.984251968503937" header="0.31496062992125984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workbookViewId="0" topLeftCell="A1">
      <selection activeCell="C40" sqref="C40"/>
    </sheetView>
  </sheetViews>
  <sheetFormatPr defaultColWidth="9.00390625" defaultRowHeight="12.75"/>
  <cols>
    <col min="1" max="1" width="6.25390625" style="222" customWidth="1"/>
    <col min="2" max="2" width="30.875" style="222" customWidth="1"/>
    <col min="3" max="3" width="10.875" style="222" customWidth="1"/>
    <col min="4" max="4" width="12.25390625" style="222" hidden="1" customWidth="1"/>
    <col min="5" max="6" width="11.125" style="222" customWidth="1"/>
    <col min="7" max="7" width="11.375" style="222" customWidth="1"/>
    <col min="8" max="8" width="10.625" style="222" customWidth="1"/>
    <col min="9" max="9" width="10.75390625" style="222" customWidth="1"/>
    <col min="10" max="11" width="10.875" style="222" customWidth="1"/>
    <col min="12" max="14" width="11.625" style="222" customWidth="1"/>
    <col min="15" max="15" width="11.00390625" style="222" customWidth="1"/>
    <col min="16" max="16384" width="9.125" style="222" customWidth="1"/>
  </cols>
  <sheetData>
    <row r="1" spans="10:14" ht="12.75">
      <c r="J1" s="256" t="s">
        <v>661</v>
      </c>
      <c r="K1" s="256"/>
      <c r="L1" s="256"/>
      <c r="M1" s="256"/>
      <c r="N1" s="256"/>
    </row>
    <row r="2" ht="12.75">
      <c r="J2" s="227" t="s">
        <v>114</v>
      </c>
    </row>
    <row r="3" ht="12.75">
      <c r="J3" s="227" t="s">
        <v>62</v>
      </c>
    </row>
    <row r="4" ht="12.75">
      <c r="J4" s="227" t="s">
        <v>115</v>
      </c>
    </row>
    <row r="5" spans="1:15" ht="27" customHeight="1">
      <c r="A5" s="410" t="s">
        <v>662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</row>
    <row r="6" spans="1:15" ht="9" customHeight="1" hidden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</row>
    <row r="7" spans="1:15" s="259" customFormat="1" ht="35.25" customHeight="1">
      <c r="A7" s="411" t="s">
        <v>47</v>
      </c>
      <c r="B7" s="411" t="s">
        <v>0</v>
      </c>
      <c r="C7" s="412" t="s">
        <v>663</v>
      </c>
      <c r="D7" s="414" t="s">
        <v>664</v>
      </c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</row>
    <row r="8" spans="1:15" s="259" customFormat="1" ht="18" customHeight="1">
      <c r="A8" s="411"/>
      <c r="B8" s="411"/>
      <c r="C8" s="413"/>
      <c r="D8" s="258">
        <v>2007</v>
      </c>
      <c r="E8" s="258">
        <v>2009</v>
      </c>
      <c r="F8" s="258">
        <v>2010</v>
      </c>
      <c r="G8" s="258">
        <v>2011</v>
      </c>
      <c r="H8" s="258">
        <v>2012</v>
      </c>
      <c r="I8" s="258">
        <v>2013</v>
      </c>
      <c r="J8" s="258">
        <v>2014</v>
      </c>
      <c r="K8" s="258">
        <v>2015</v>
      </c>
      <c r="L8" s="258">
        <v>2016</v>
      </c>
      <c r="M8" s="258">
        <v>2017</v>
      </c>
      <c r="N8" s="258">
        <v>2018</v>
      </c>
      <c r="O8" s="258">
        <v>2019</v>
      </c>
    </row>
    <row r="9" spans="1:15" s="261" customFormat="1" ht="8.25">
      <c r="A9" s="260">
        <v>1</v>
      </c>
      <c r="B9" s="260">
        <v>2</v>
      </c>
      <c r="C9" s="260">
        <v>3</v>
      </c>
      <c r="D9" s="260">
        <v>4</v>
      </c>
      <c r="E9" s="260">
        <v>6</v>
      </c>
      <c r="F9" s="260">
        <v>7</v>
      </c>
      <c r="G9" s="260">
        <v>8</v>
      </c>
      <c r="H9" s="260">
        <v>9</v>
      </c>
      <c r="I9" s="260">
        <v>10</v>
      </c>
      <c r="J9" s="260">
        <v>11</v>
      </c>
      <c r="K9" s="260">
        <v>12</v>
      </c>
      <c r="L9" s="260">
        <v>13</v>
      </c>
      <c r="M9" s="260">
        <v>14</v>
      </c>
      <c r="N9" s="260">
        <v>15</v>
      </c>
      <c r="O9" s="260">
        <v>16</v>
      </c>
    </row>
    <row r="10" spans="1:15" s="259" customFormat="1" ht="24.75" customHeight="1">
      <c r="A10" s="262" t="s">
        <v>9</v>
      </c>
      <c r="B10" s="263" t="s">
        <v>709</v>
      </c>
      <c r="C10" s="264">
        <f aca="true" t="shared" si="0" ref="C10:O10">C15+C11-C24</f>
        <v>4202340</v>
      </c>
      <c r="D10" s="264">
        <f t="shared" si="0"/>
        <v>4203283</v>
      </c>
      <c r="E10" s="264">
        <f t="shared" si="0"/>
        <v>5832911</v>
      </c>
      <c r="F10" s="264">
        <f t="shared" si="0"/>
        <v>5657349</v>
      </c>
      <c r="G10" s="264">
        <f t="shared" si="0"/>
        <v>5814737</v>
      </c>
      <c r="H10" s="264">
        <f t="shared" si="0"/>
        <v>5847125</v>
      </c>
      <c r="I10" s="264">
        <f t="shared" si="0"/>
        <v>5736656</v>
      </c>
      <c r="J10" s="264">
        <f t="shared" si="0"/>
        <v>5459187</v>
      </c>
      <c r="K10" s="264">
        <f t="shared" si="0"/>
        <v>4981718</v>
      </c>
      <c r="L10" s="264">
        <f t="shared" si="0"/>
        <v>4317001</v>
      </c>
      <c r="M10" s="264">
        <f t="shared" si="0"/>
        <v>2892715</v>
      </c>
      <c r="N10" s="264">
        <f t="shared" si="0"/>
        <v>1436419</v>
      </c>
      <c r="O10" s="264">
        <f t="shared" si="0"/>
        <v>0</v>
      </c>
    </row>
    <row r="11" spans="1:15" s="268" customFormat="1" ht="24.75" customHeight="1">
      <c r="A11" s="265" t="s">
        <v>665</v>
      </c>
      <c r="B11" s="266" t="s">
        <v>666</v>
      </c>
      <c r="C11" s="267">
        <f>C12+C13</f>
        <v>4145290</v>
      </c>
      <c r="D11" s="267">
        <v>3212894</v>
      </c>
      <c r="E11" s="267">
        <f aca="true" t="shared" si="1" ref="E11:O11">E12+E13</f>
        <v>4202340</v>
      </c>
      <c r="F11" s="267">
        <f t="shared" si="1"/>
        <v>5832911</v>
      </c>
      <c r="G11" s="267">
        <f t="shared" si="1"/>
        <v>5657349</v>
      </c>
      <c r="H11" s="267">
        <f t="shared" si="1"/>
        <v>5814737</v>
      </c>
      <c r="I11" s="267">
        <f t="shared" si="1"/>
        <v>5847125</v>
      </c>
      <c r="J11" s="267">
        <f t="shared" si="1"/>
        <v>5736656</v>
      </c>
      <c r="K11" s="267">
        <f t="shared" si="1"/>
        <v>5459187</v>
      </c>
      <c r="L11" s="267">
        <f t="shared" si="1"/>
        <v>4981718</v>
      </c>
      <c r="M11" s="267">
        <f t="shared" si="1"/>
        <v>4317001</v>
      </c>
      <c r="N11" s="267">
        <f t="shared" si="1"/>
        <v>2892715</v>
      </c>
      <c r="O11" s="267">
        <f t="shared" si="1"/>
        <v>1436419</v>
      </c>
    </row>
    <row r="12" spans="1:15" s="268" customFormat="1" ht="15" customHeight="1">
      <c r="A12" s="269" t="s">
        <v>667</v>
      </c>
      <c r="B12" s="270" t="s">
        <v>668</v>
      </c>
      <c r="C12" s="271">
        <v>0</v>
      </c>
      <c r="D12" s="271">
        <v>0</v>
      </c>
      <c r="E12" s="271">
        <v>84673</v>
      </c>
      <c r="F12" s="271">
        <v>37256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/>
      <c r="M12" s="271"/>
      <c r="N12" s="271"/>
      <c r="O12" s="271">
        <v>0</v>
      </c>
    </row>
    <row r="13" spans="1:15" s="268" customFormat="1" ht="15" customHeight="1">
      <c r="A13" s="269" t="s">
        <v>669</v>
      </c>
      <c r="B13" s="270" t="s">
        <v>670</v>
      </c>
      <c r="C13" s="271">
        <v>4145290</v>
      </c>
      <c r="D13" s="271">
        <v>3212894</v>
      </c>
      <c r="E13" s="271">
        <v>4117667</v>
      </c>
      <c r="F13" s="271">
        <v>5795655</v>
      </c>
      <c r="G13" s="271">
        <v>5657349</v>
      </c>
      <c r="H13" s="271">
        <f aca="true" t="shared" si="2" ref="H13:O13">G10</f>
        <v>5814737</v>
      </c>
      <c r="I13" s="271">
        <f t="shared" si="2"/>
        <v>5847125</v>
      </c>
      <c r="J13" s="271">
        <f t="shared" si="2"/>
        <v>5736656</v>
      </c>
      <c r="K13" s="271">
        <f t="shared" si="2"/>
        <v>5459187</v>
      </c>
      <c r="L13" s="271">
        <f t="shared" si="2"/>
        <v>4981718</v>
      </c>
      <c r="M13" s="271">
        <f t="shared" si="2"/>
        <v>4317001</v>
      </c>
      <c r="N13" s="271">
        <f t="shared" si="2"/>
        <v>2892715</v>
      </c>
      <c r="O13" s="271">
        <f t="shared" si="2"/>
        <v>1436419</v>
      </c>
    </row>
    <row r="14" spans="1:15" s="268" customFormat="1" ht="15" customHeight="1">
      <c r="A14" s="269" t="s">
        <v>671</v>
      </c>
      <c r="B14" s="270" t="s">
        <v>672</v>
      </c>
      <c r="C14" s="271">
        <v>0</v>
      </c>
      <c r="D14" s="271">
        <v>0</v>
      </c>
      <c r="E14" s="271">
        <v>0</v>
      </c>
      <c r="F14" s="271">
        <v>0</v>
      </c>
      <c r="G14" s="271">
        <v>0</v>
      </c>
      <c r="H14" s="271">
        <v>0</v>
      </c>
      <c r="I14" s="271">
        <v>0</v>
      </c>
      <c r="J14" s="271">
        <v>0</v>
      </c>
      <c r="K14" s="271">
        <v>0</v>
      </c>
      <c r="L14" s="271"/>
      <c r="M14" s="271"/>
      <c r="N14" s="271"/>
      <c r="O14" s="271">
        <v>0</v>
      </c>
    </row>
    <row r="15" spans="1:15" s="268" customFormat="1" ht="24.75" customHeight="1">
      <c r="A15" s="265" t="s">
        <v>673</v>
      </c>
      <c r="B15" s="266" t="s">
        <v>674</v>
      </c>
      <c r="C15" s="267">
        <f>C16+C17</f>
        <v>889622</v>
      </c>
      <c r="D15" s="267">
        <v>1748189</v>
      </c>
      <c r="E15" s="267">
        <f>E16+E17</f>
        <v>2600000</v>
      </c>
      <c r="F15" s="267">
        <f>F16+F17+F18+F19</f>
        <v>1000000</v>
      </c>
      <c r="G15" s="267">
        <v>1000000</v>
      </c>
      <c r="H15" s="267">
        <v>1000000</v>
      </c>
      <c r="I15" s="267">
        <v>1000000</v>
      </c>
      <c r="J15" s="267">
        <v>1000000</v>
      </c>
      <c r="K15" s="267">
        <v>1000000</v>
      </c>
      <c r="L15" s="267">
        <v>1000000</v>
      </c>
      <c r="M15" s="267"/>
      <c r="N15" s="267"/>
      <c r="O15" s="267"/>
    </row>
    <row r="16" spans="1:15" s="268" customFormat="1" ht="15" customHeight="1">
      <c r="A16" s="269" t="s">
        <v>675</v>
      </c>
      <c r="B16" s="270" t="s">
        <v>676</v>
      </c>
      <c r="C16" s="271">
        <v>84673</v>
      </c>
      <c r="D16" s="271">
        <v>54000</v>
      </c>
      <c r="E16" s="271">
        <v>0</v>
      </c>
      <c r="F16" s="271">
        <v>0</v>
      </c>
      <c r="G16" s="271">
        <v>0</v>
      </c>
      <c r="H16" s="271">
        <v>0</v>
      </c>
      <c r="I16" s="271">
        <v>0</v>
      </c>
      <c r="J16" s="271">
        <v>0</v>
      </c>
      <c r="K16" s="271">
        <v>0</v>
      </c>
      <c r="L16" s="271"/>
      <c r="M16" s="271"/>
      <c r="N16" s="271"/>
      <c r="O16" s="271">
        <v>0</v>
      </c>
    </row>
    <row r="17" spans="1:15" s="268" customFormat="1" ht="15" customHeight="1">
      <c r="A17" s="269" t="s">
        <v>677</v>
      </c>
      <c r="B17" s="270" t="s">
        <v>678</v>
      </c>
      <c r="C17" s="271">
        <v>804949</v>
      </c>
      <c r="D17" s="271">
        <v>1694189</v>
      </c>
      <c r="E17" s="271">
        <v>2600000</v>
      </c>
      <c r="F17" s="271">
        <v>1000000</v>
      </c>
      <c r="G17" s="271">
        <v>1000000</v>
      </c>
      <c r="H17" s="271">
        <v>1000000</v>
      </c>
      <c r="I17" s="271">
        <v>1000000</v>
      </c>
      <c r="J17" s="271">
        <v>1000000</v>
      </c>
      <c r="K17" s="271">
        <v>1000000</v>
      </c>
      <c r="L17" s="271">
        <v>1000000</v>
      </c>
      <c r="M17" s="271"/>
      <c r="N17" s="271"/>
      <c r="O17" s="271"/>
    </row>
    <row r="18" spans="1:15" s="268" customFormat="1" ht="15" customHeight="1">
      <c r="A18" s="269"/>
      <c r="B18" s="272" t="s">
        <v>679</v>
      </c>
      <c r="C18" s="271">
        <v>0</v>
      </c>
      <c r="D18" s="271">
        <v>0</v>
      </c>
      <c r="E18" s="271">
        <v>0</v>
      </c>
      <c r="F18" s="271">
        <v>0</v>
      </c>
      <c r="G18" s="271">
        <v>0</v>
      </c>
      <c r="H18" s="271">
        <v>0</v>
      </c>
      <c r="I18" s="271">
        <v>0</v>
      </c>
      <c r="J18" s="271">
        <v>0</v>
      </c>
      <c r="K18" s="271">
        <v>0</v>
      </c>
      <c r="L18" s="271"/>
      <c r="M18" s="271"/>
      <c r="N18" s="271"/>
      <c r="O18" s="271">
        <v>0</v>
      </c>
    </row>
    <row r="19" spans="1:15" s="268" customFormat="1" ht="15" customHeight="1">
      <c r="A19" s="269" t="s">
        <v>680</v>
      </c>
      <c r="B19" s="270" t="s">
        <v>681</v>
      </c>
      <c r="C19" s="271">
        <v>0</v>
      </c>
      <c r="D19" s="271">
        <v>0</v>
      </c>
      <c r="E19" s="271">
        <v>0</v>
      </c>
      <c r="F19" s="271">
        <v>0</v>
      </c>
      <c r="G19" s="271">
        <v>0</v>
      </c>
      <c r="H19" s="271">
        <v>0</v>
      </c>
      <c r="I19" s="271">
        <v>0</v>
      </c>
      <c r="J19" s="271">
        <v>0</v>
      </c>
      <c r="K19" s="271">
        <v>0</v>
      </c>
      <c r="L19" s="271"/>
      <c r="M19" s="271"/>
      <c r="N19" s="271"/>
      <c r="O19" s="271">
        <v>0</v>
      </c>
    </row>
    <row r="20" spans="1:15" s="268" customFormat="1" ht="24.75" customHeight="1">
      <c r="A20" s="265" t="s">
        <v>682</v>
      </c>
      <c r="B20" s="266" t="s">
        <v>683</v>
      </c>
      <c r="C20" s="273">
        <v>0</v>
      </c>
      <c r="D20" s="273">
        <v>0</v>
      </c>
      <c r="E20" s="273">
        <f>E21</f>
        <v>0</v>
      </c>
      <c r="F20" s="273">
        <f aca="true" t="shared" si="3" ref="F20:K20">F22+F21</f>
        <v>0</v>
      </c>
      <c r="G20" s="273">
        <f t="shared" si="3"/>
        <v>0</v>
      </c>
      <c r="H20" s="273">
        <f t="shared" si="3"/>
        <v>0</v>
      </c>
      <c r="I20" s="273">
        <f t="shared" si="3"/>
        <v>0</v>
      </c>
      <c r="J20" s="273">
        <f t="shared" si="3"/>
        <v>0</v>
      </c>
      <c r="K20" s="273">
        <f t="shared" si="3"/>
        <v>0</v>
      </c>
      <c r="L20" s="273"/>
      <c r="M20" s="273"/>
      <c r="N20" s="273"/>
      <c r="O20" s="273">
        <f>O22+O21</f>
        <v>0</v>
      </c>
    </row>
    <row r="21" spans="1:15" s="268" customFormat="1" ht="15" customHeight="1">
      <c r="A21" s="269" t="s">
        <v>684</v>
      </c>
      <c r="B21" s="274" t="s">
        <v>685</v>
      </c>
      <c r="C21" s="275">
        <v>0</v>
      </c>
      <c r="D21" s="275">
        <v>0</v>
      </c>
      <c r="E21" s="275"/>
      <c r="F21" s="275">
        <v>0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5"/>
      <c r="M21" s="275"/>
      <c r="N21" s="275"/>
      <c r="O21" s="275">
        <v>0</v>
      </c>
    </row>
    <row r="22" spans="1:15" s="268" customFormat="1" ht="15" customHeight="1">
      <c r="A22" s="269" t="s">
        <v>686</v>
      </c>
      <c r="B22" s="274" t="s">
        <v>687</v>
      </c>
      <c r="C22" s="275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  <c r="I22" s="275">
        <v>0</v>
      </c>
      <c r="J22" s="275">
        <v>0</v>
      </c>
      <c r="K22" s="275">
        <v>0</v>
      </c>
      <c r="L22" s="275"/>
      <c r="M22" s="275"/>
      <c r="N22" s="275"/>
      <c r="O22" s="275">
        <v>0</v>
      </c>
    </row>
    <row r="23" spans="1:15" s="259" customFormat="1" ht="22.5" customHeight="1">
      <c r="A23" s="262">
        <v>2</v>
      </c>
      <c r="B23" s="263" t="s">
        <v>688</v>
      </c>
      <c r="C23" s="264">
        <f>C24+C29</f>
        <v>1080145</v>
      </c>
      <c r="D23" s="264">
        <f>D24+D29</f>
        <v>972701</v>
      </c>
      <c r="E23" s="264">
        <f aca="true" t="shared" si="4" ref="E23:O23">E24+E29+E28</f>
        <v>1303329</v>
      </c>
      <c r="F23" s="264">
        <f t="shared" si="4"/>
        <v>1581639</v>
      </c>
      <c r="G23" s="264">
        <f t="shared" si="4"/>
        <v>1268384</v>
      </c>
      <c r="H23" s="264">
        <f t="shared" si="4"/>
        <v>1418638</v>
      </c>
      <c r="I23" s="264">
        <f t="shared" si="4"/>
        <v>1578733</v>
      </c>
      <c r="J23" s="264">
        <f t="shared" si="4"/>
        <v>1754453</v>
      </c>
      <c r="K23" s="264">
        <f t="shared" si="4"/>
        <v>1954065</v>
      </c>
      <c r="L23" s="264">
        <f t="shared" si="4"/>
        <v>2131219</v>
      </c>
      <c r="M23" s="264">
        <f t="shared" si="4"/>
        <v>1876310</v>
      </c>
      <c r="N23" s="264">
        <f t="shared" si="4"/>
        <v>1682308</v>
      </c>
      <c r="O23" s="264">
        <f t="shared" si="4"/>
        <v>1662431</v>
      </c>
    </row>
    <row r="24" spans="1:15" s="259" customFormat="1" ht="24.75" customHeight="1">
      <c r="A24" s="262" t="s">
        <v>689</v>
      </c>
      <c r="B24" s="263" t="s">
        <v>690</v>
      </c>
      <c r="C24" s="264">
        <v>832572</v>
      </c>
      <c r="D24" s="264">
        <v>757800</v>
      </c>
      <c r="E24" s="264">
        <f aca="true" t="shared" si="5" ref="E24:O24">E25+E26+E27</f>
        <v>969429</v>
      </c>
      <c r="F24" s="264">
        <f t="shared" si="5"/>
        <v>1175562</v>
      </c>
      <c r="G24" s="264">
        <f t="shared" si="5"/>
        <v>842612</v>
      </c>
      <c r="H24" s="264">
        <f t="shared" si="5"/>
        <v>967612</v>
      </c>
      <c r="I24" s="264">
        <f t="shared" si="5"/>
        <v>1110469</v>
      </c>
      <c r="J24" s="264">
        <f t="shared" si="5"/>
        <v>1277469</v>
      </c>
      <c r="K24" s="264">
        <f t="shared" si="5"/>
        <v>1477469</v>
      </c>
      <c r="L24" s="264">
        <f t="shared" si="5"/>
        <v>1664717</v>
      </c>
      <c r="M24" s="264">
        <f t="shared" si="5"/>
        <v>1424286</v>
      </c>
      <c r="N24" s="264">
        <f t="shared" si="5"/>
        <v>1456296</v>
      </c>
      <c r="O24" s="264">
        <f t="shared" si="5"/>
        <v>1436419</v>
      </c>
    </row>
    <row r="25" spans="1:15" s="268" customFormat="1" ht="15" customHeight="1">
      <c r="A25" s="269" t="s">
        <v>691</v>
      </c>
      <c r="B25" s="270" t="s">
        <v>692</v>
      </c>
      <c r="C25" s="271">
        <v>832572</v>
      </c>
      <c r="D25" s="271">
        <v>757800</v>
      </c>
      <c r="E25" s="271">
        <v>969429</v>
      </c>
      <c r="F25" s="271">
        <v>1175562</v>
      </c>
      <c r="G25" s="271">
        <v>842612</v>
      </c>
      <c r="H25" s="271">
        <v>967612</v>
      </c>
      <c r="I25" s="271">
        <v>1110469</v>
      </c>
      <c r="J25" s="271">
        <v>1277469</v>
      </c>
      <c r="K25" s="271">
        <v>1477469</v>
      </c>
      <c r="L25" s="271">
        <v>1664717</v>
      </c>
      <c r="M25" s="271">
        <v>1424286</v>
      </c>
      <c r="N25" s="271">
        <v>1456296</v>
      </c>
      <c r="O25" s="271">
        <v>1436419</v>
      </c>
    </row>
    <row r="26" spans="1:15" s="268" customFormat="1" ht="15" customHeight="1">
      <c r="A26" s="269" t="s">
        <v>693</v>
      </c>
      <c r="B26" s="270" t="s">
        <v>694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/>
      <c r="M26" s="271"/>
      <c r="N26" s="271"/>
      <c r="O26" s="271">
        <v>0</v>
      </c>
    </row>
    <row r="27" spans="1:15" s="268" customFormat="1" ht="15" customHeight="1">
      <c r="A27" s="269" t="s">
        <v>695</v>
      </c>
      <c r="B27" s="270" t="s">
        <v>696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/>
      <c r="M27" s="271"/>
      <c r="N27" s="271"/>
      <c r="O27" s="271">
        <v>0</v>
      </c>
    </row>
    <row r="28" spans="1:15" s="268" customFormat="1" ht="24.75" customHeight="1">
      <c r="A28" s="265" t="s">
        <v>697</v>
      </c>
      <c r="B28" s="266" t="s">
        <v>698</v>
      </c>
      <c r="C28" s="271">
        <v>0</v>
      </c>
      <c r="D28" s="271">
        <v>0</v>
      </c>
      <c r="E28" s="267"/>
      <c r="F28" s="267">
        <v>0</v>
      </c>
      <c r="G28" s="271">
        <v>0</v>
      </c>
      <c r="H28" s="271">
        <v>0</v>
      </c>
      <c r="I28" s="271">
        <v>0</v>
      </c>
      <c r="J28" s="271">
        <v>0</v>
      </c>
      <c r="K28" s="271">
        <v>0</v>
      </c>
      <c r="L28" s="271"/>
      <c r="M28" s="271"/>
      <c r="N28" s="271"/>
      <c r="O28" s="271">
        <v>0</v>
      </c>
    </row>
    <row r="29" spans="1:15" s="276" customFormat="1" ht="19.5" customHeight="1">
      <c r="A29" s="265" t="s">
        <v>699</v>
      </c>
      <c r="B29" s="266" t="s">
        <v>700</v>
      </c>
      <c r="C29" s="267">
        <v>247573</v>
      </c>
      <c r="D29" s="267">
        <v>214901</v>
      </c>
      <c r="E29" s="267">
        <v>333900</v>
      </c>
      <c r="F29" s="267">
        <v>406077</v>
      </c>
      <c r="G29" s="267">
        <v>425772</v>
      </c>
      <c r="H29" s="267">
        <v>451026</v>
      </c>
      <c r="I29" s="267">
        <v>468264</v>
      </c>
      <c r="J29" s="267">
        <v>476984</v>
      </c>
      <c r="K29" s="267">
        <v>476596</v>
      </c>
      <c r="L29" s="267">
        <v>466502</v>
      </c>
      <c r="M29" s="267">
        <v>452024</v>
      </c>
      <c r="N29" s="267">
        <v>226012</v>
      </c>
      <c r="O29" s="267">
        <v>226012</v>
      </c>
    </row>
    <row r="30" spans="1:15" s="259" customFormat="1" ht="22.5" customHeight="1">
      <c r="A30" s="262" t="s">
        <v>11</v>
      </c>
      <c r="B30" s="263" t="s">
        <v>701</v>
      </c>
      <c r="C30" s="264">
        <v>11826630</v>
      </c>
      <c r="D30" s="264">
        <v>10124316</v>
      </c>
      <c r="E30" s="264">
        <v>12104611</v>
      </c>
      <c r="F30" s="264">
        <v>12384368</v>
      </c>
      <c r="G30" s="264">
        <v>12755900</v>
      </c>
      <c r="H30" s="264">
        <v>13138576</v>
      </c>
      <c r="I30" s="264">
        <v>13532734</v>
      </c>
      <c r="J30" s="264">
        <v>13938716</v>
      </c>
      <c r="K30" s="264">
        <v>14356877</v>
      </c>
      <c r="L30" s="264">
        <v>14787587</v>
      </c>
      <c r="M30" s="264">
        <v>15231211</v>
      </c>
      <c r="N30" s="264">
        <v>15231211</v>
      </c>
      <c r="O30" s="264">
        <v>15231211</v>
      </c>
    </row>
    <row r="31" spans="1:15" s="277" customFormat="1" ht="22.5" customHeight="1">
      <c r="A31" s="262" t="s">
        <v>1</v>
      </c>
      <c r="B31" s="263" t="s">
        <v>702</v>
      </c>
      <c r="C31" s="264">
        <v>12186810</v>
      </c>
      <c r="D31" s="264">
        <v>11512119</v>
      </c>
      <c r="E31" s="264">
        <v>14588571</v>
      </c>
      <c r="F31" s="264">
        <v>15120132</v>
      </c>
      <c r="G31" s="264">
        <v>15422535</v>
      </c>
      <c r="H31" s="264">
        <v>15730985</v>
      </c>
      <c r="I31" s="264">
        <v>16045605</v>
      </c>
      <c r="J31" s="264">
        <v>16366517</v>
      </c>
      <c r="K31" s="264">
        <v>16693848</v>
      </c>
      <c r="L31" s="264">
        <v>17027724</v>
      </c>
      <c r="M31" s="264">
        <v>17368279</v>
      </c>
      <c r="N31" s="264">
        <v>17368276</v>
      </c>
      <c r="O31" s="264">
        <v>17368279</v>
      </c>
    </row>
    <row r="32" spans="1:15" s="277" customFormat="1" ht="22.5" customHeight="1">
      <c r="A32" s="262" t="s">
        <v>14</v>
      </c>
      <c r="B32" s="263" t="s">
        <v>703</v>
      </c>
      <c r="C32" s="264">
        <v>-1387803</v>
      </c>
      <c r="D32" s="264">
        <f aca="true" t="shared" si="6" ref="D32:O32">D30-D31</f>
        <v>-1387803</v>
      </c>
      <c r="E32" s="264">
        <f t="shared" si="6"/>
        <v>-2483960</v>
      </c>
      <c r="F32" s="264">
        <f t="shared" si="6"/>
        <v>-2735764</v>
      </c>
      <c r="G32" s="264">
        <f t="shared" si="6"/>
        <v>-2666635</v>
      </c>
      <c r="H32" s="264">
        <f t="shared" si="6"/>
        <v>-2592409</v>
      </c>
      <c r="I32" s="264">
        <f t="shared" si="6"/>
        <v>-2512871</v>
      </c>
      <c r="J32" s="264">
        <f t="shared" si="6"/>
        <v>-2427801</v>
      </c>
      <c r="K32" s="264">
        <f t="shared" si="6"/>
        <v>-2336971</v>
      </c>
      <c r="L32" s="264">
        <f t="shared" si="6"/>
        <v>-2240137</v>
      </c>
      <c r="M32" s="264">
        <f t="shared" si="6"/>
        <v>-2137068</v>
      </c>
      <c r="N32" s="264">
        <f t="shared" si="6"/>
        <v>-2137065</v>
      </c>
      <c r="O32" s="264">
        <f t="shared" si="6"/>
        <v>-2137068</v>
      </c>
    </row>
    <row r="33" spans="1:15" s="259" customFormat="1" ht="22.5" customHeight="1">
      <c r="A33" s="262" t="s">
        <v>17</v>
      </c>
      <c r="B33" s="263" t="s">
        <v>704</v>
      </c>
      <c r="C33" s="278">
        <f aca="true" t="shared" si="7" ref="C33:O33">SUM(C32/C30%)</f>
        <v>-11.734560056415056</v>
      </c>
      <c r="D33" s="278">
        <f t="shared" si="7"/>
        <v>-13.707622322337627</v>
      </c>
      <c r="E33" s="278">
        <f t="shared" si="7"/>
        <v>-20.520775099670697</v>
      </c>
      <c r="F33" s="278">
        <f t="shared" si="7"/>
        <v>-22.09046113616779</v>
      </c>
      <c r="G33" s="278">
        <f t="shared" si="7"/>
        <v>-20.905110576282347</v>
      </c>
      <c r="H33" s="278">
        <f t="shared" si="7"/>
        <v>-19.731278336404188</v>
      </c>
      <c r="I33" s="278">
        <f t="shared" si="7"/>
        <v>-18.568834649376836</v>
      </c>
      <c r="J33" s="278">
        <f t="shared" si="7"/>
        <v>-17.417680365967712</v>
      </c>
      <c r="K33" s="278">
        <f t="shared" si="7"/>
        <v>-16.277711371351863</v>
      </c>
      <c r="L33" s="278">
        <f t="shared" si="7"/>
        <v>-15.148766326784756</v>
      </c>
      <c r="M33" s="278">
        <f t="shared" si="7"/>
        <v>-14.03084758001186</v>
      </c>
      <c r="N33" s="278">
        <f t="shared" si="7"/>
        <v>-14.030827883613458</v>
      </c>
      <c r="O33" s="278">
        <f t="shared" si="7"/>
        <v>-14.03084758001186</v>
      </c>
    </row>
    <row r="34" spans="1:15" s="259" customFormat="1" ht="27.75" customHeight="1">
      <c r="A34" s="411" t="s">
        <v>47</v>
      </c>
      <c r="B34" s="411" t="s">
        <v>0</v>
      </c>
      <c r="C34" s="412" t="s">
        <v>663</v>
      </c>
      <c r="D34" s="414" t="s">
        <v>664</v>
      </c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s="259" customFormat="1" ht="27.75" customHeight="1">
      <c r="A35" s="411"/>
      <c r="B35" s="411"/>
      <c r="C35" s="413"/>
      <c r="D35" s="258">
        <v>2007</v>
      </c>
      <c r="E35" s="258">
        <v>2009</v>
      </c>
      <c r="F35" s="258">
        <v>2010</v>
      </c>
      <c r="G35" s="258">
        <v>2011</v>
      </c>
      <c r="H35" s="258">
        <v>2012</v>
      </c>
      <c r="I35" s="258">
        <v>2013</v>
      </c>
      <c r="J35" s="258">
        <v>2014</v>
      </c>
      <c r="K35" s="258">
        <v>2015</v>
      </c>
      <c r="L35" s="258">
        <v>2016</v>
      </c>
      <c r="M35" s="258">
        <v>2017</v>
      </c>
      <c r="N35" s="258">
        <v>2018</v>
      </c>
      <c r="O35" s="258">
        <v>2019</v>
      </c>
    </row>
    <row r="36" spans="1:15" s="280" customFormat="1" ht="9.75" customHeight="1">
      <c r="A36" s="260">
        <v>1</v>
      </c>
      <c r="B36" s="260">
        <v>2</v>
      </c>
      <c r="C36" s="279">
        <v>3</v>
      </c>
      <c r="D36" s="279">
        <v>4</v>
      </c>
      <c r="E36" s="279">
        <v>6</v>
      </c>
      <c r="F36" s="279">
        <v>7</v>
      </c>
      <c r="G36" s="279">
        <v>8</v>
      </c>
      <c r="H36" s="279">
        <v>9</v>
      </c>
      <c r="I36" s="279">
        <v>10</v>
      </c>
      <c r="J36" s="279">
        <v>11</v>
      </c>
      <c r="K36" s="279">
        <v>12</v>
      </c>
      <c r="L36" s="279">
        <v>13</v>
      </c>
      <c r="M36" s="279">
        <v>14</v>
      </c>
      <c r="N36" s="279">
        <v>15</v>
      </c>
      <c r="O36" s="279">
        <v>16</v>
      </c>
    </row>
    <row r="37" spans="1:15" s="268" customFormat="1" ht="24.75" customHeight="1">
      <c r="A37" s="265" t="s">
        <v>705</v>
      </c>
      <c r="B37" s="281" t="s">
        <v>710</v>
      </c>
      <c r="C37" s="282">
        <f aca="true" t="shared" si="8" ref="C37:O37">C10/C30%</f>
        <v>35.532861009433795</v>
      </c>
      <c r="D37" s="282">
        <f t="shared" si="8"/>
        <v>41.51671085730631</v>
      </c>
      <c r="E37" s="282">
        <f t="shared" si="8"/>
        <v>48.18751300640723</v>
      </c>
      <c r="F37" s="282">
        <f t="shared" si="8"/>
        <v>45.68137025643941</v>
      </c>
      <c r="G37" s="282">
        <f t="shared" si="8"/>
        <v>45.58468630202495</v>
      </c>
      <c r="H37" s="282">
        <f t="shared" si="8"/>
        <v>44.50349109370757</v>
      </c>
      <c r="I37" s="282">
        <f t="shared" si="8"/>
        <v>42.39096105783207</v>
      </c>
      <c r="J37" s="282">
        <f t="shared" si="8"/>
        <v>39.16563763835923</v>
      </c>
      <c r="K37" s="282">
        <f t="shared" si="8"/>
        <v>34.69917587230148</v>
      </c>
      <c r="L37" s="282">
        <f t="shared" si="8"/>
        <v>29.193410662605064</v>
      </c>
      <c r="M37" s="282">
        <f t="shared" si="8"/>
        <v>18.992022367755265</v>
      </c>
      <c r="N37" s="282">
        <f t="shared" si="8"/>
        <v>9.430760298705074</v>
      </c>
      <c r="O37" s="282">
        <f t="shared" si="8"/>
        <v>0</v>
      </c>
    </row>
    <row r="38" spans="1:15" s="268" customFormat="1" ht="24.75" customHeight="1">
      <c r="A38" s="265" t="s">
        <v>706</v>
      </c>
      <c r="B38" s="283" t="s">
        <v>711</v>
      </c>
      <c r="C38" s="282">
        <f aca="true" t="shared" si="9" ref="C38:N38">C37</f>
        <v>35.532861009433795</v>
      </c>
      <c r="D38" s="282">
        <f t="shared" si="9"/>
        <v>41.51671085730631</v>
      </c>
      <c r="E38" s="282">
        <f t="shared" si="9"/>
        <v>48.18751300640723</v>
      </c>
      <c r="F38" s="282">
        <f t="shared" si="9"/>
        <v>45.68137025643941</v>
      </c>
      <c r="G38" s="282">
        <f t="shared" si="9"/>
        <v>45.58468630202495</v>
      </c>
      <c r="H38" s="282">
        <f t="shared" si="9"/>
        <v>44.50349109370757</v>
      </c>
      <c r="I38" s="282">
        <f t="shared" si="9"/>
        <v>42.39096105783207</v>
      </c>
      <c r="J38" s="282">
        <f t="shared" si="9"/>
        <v>39.16563763835923</v>
      </c>
      <c r="K38" s="282">
        <f t="shared" si="9"/>
        <v>34.69917587230148</v>
      </c>
      <c r="L38" s="282">
        <f t="shared" si="9"/>
        <v>29.193410662605064</v>
      </c>
      <c r="M38" s="282">
        <f t="shared" si="9"/>
        <v>18.992022367755265</v>
      </c>
      <c r="N38" s="282">
        <f t="shared" si="9"/>
        <v>9.430760298705074</v>
      </c>
      <c r="O38" s="282">
        <v>0</v>
      </c>
    </row>
    <row r="39" spans="1:15" s="268" customFormat="1" ht="24.75" customHeight="1">
      <c r="A39" s="265" t="s">
        <v>707</v>
      </c>
      <c r="B39" s="283" t="s">
        <v>712</v>
      </c>
      <c r="C39" s="282">
        <f aca="true" t="shared" si="10" ref="C39:O39">C23/C30%</f>
        <v>9.133159657484846</v>
      </c>
      <c r="D39" s="282">
        <f t="shared" si="10"/>
        <v>9.607572501688015</v>
      </c>
      <c r="E39" s="282">
        <f t="shared" si="10"/>
        <v>10.767210941351193</v>
      </c>
      <c r="F39" s="282">
        <f t="shared" si="10"/>
        <v>12.771253244412634</v>
      </c>
      <c r="G39" s="282">
        <f t="shared" si="10"/>
        <v>9.943508494108608</v>
      </c>
      <c r="H39" s="282">
        <f t="shared" si="10"/>
        <v>10.797501951505247</v>
      </c>
      <c r="I39" s="282">
        <f t="shared" si="10"/>
        <v>11.6660314168593</v>
      </c>
      <c r="J39" s="282">
        <f t="shared" si="10"/>
        <v>12.586905422278493</v>
      </c>
      <c r="K39" s="282">
        <f t="shared" si="10"/>
        <v>13.610655019193938</v>
      </c>
      <c r="L39" s="282">
        <f t="shared" si="10"/>
        <v>14.412216137764736</v>
      </c>
      <c r="M39" s="282">
        <f t="shared" si="10"/>
        <v>12.318849761847565</v>
      </c>
      <c r="N39" s="282">
        <f t="shared" si="10"/>
        <v>11.045136200923224</v>
      </c>
      <c r="O39" s="282">
        <f t="shared" si="10"/>
        <v>10.914634430578108</v>
      </c>
    </row>
    <row r="40" spans="1:15" s="268" customFormat="1" ht="39.75" customHeight="1">
      <c r="A40" s="265" t="s">
        <v>708</v>
      </c>
      <c r="B40" s="283" t="s">
        <v>713</v>
      </c>
      <c r="C40" s="282">
        <f>C39</f>
        <v>9.133159657484846</v>
      </c>
      <c r="D40" s="282">
        <f>D39</f>
        <v>9.607572501688015</v>
      </c>
      <c r="E40" s="282">
        <f aca="true" t="shared" si="11" ref="E40:O40">(E24+E29)/E30%</f>
        <v>10.767210941351193</v>
      </c>
      <c r="F40" s="282">
        <f t="shared" si="11"/>
        <v>12.771253244412634</v>
      </c>
      <c r="G40" s="282">
        <f t="shared" si="11"/>
        <v>9.943508494108608</v>
      </c>
      <c r="H40" s="282">
        <f t="shared" si="11"/>
        <v>10.797501951505247</v>
      </c>
      <c r="I40" s="282">
        <f t="shared" si="11"/>
        <v>11.6660314168593</v>
      </c>
      <c r="J40" s="282">
        <f t="shared" si="11"/>
        <v>12.586905422278493</v>
      </c>
      <c r="K40" s="282">
        <f t="shared" si="11"/>
        <v>13.610655019193938</v>
      </c>
      <c r="L40" s="282">
        <f t="shared" si="11"/>
        <v>14.412216137764736</v>
      </c>
      <c r="M40" s="282">
        <f t="shared" si="11"/>
        <v>12.318849761847565</v>
      </c>
      <c r="N40" s="282">
        <f t="shared" si="11"/>
        <v>11.045136200923224</v>
      </c>
      <c r="O40" s="282">
        <f t="shared" si="11"/>
        <v>10.914634430578108</v>
      </c>
    </row>
    <row r="41" spans="10:14" ht="12.75">
      <c r="J41" s="286"/>
      <c r="K41" s="286"/>
      <c r="L41" s="287"/>
      <c r="M41" s="287"/>
      <c r="N41" s="287"/>
    </row>
    <row r="42" spans="10:14" ht="12.75">
      <c r="J42" s="417"/>
      <c r="K42" s="417"/>
      <c r="L42" s="417"/>
      <c r="M42" s="288"/>
      <c r="N42" s="288"/>
    </row>
    <row r="43" spans="10:15" ht="12.75">
      <c r="J43" s="289"/>
      <c r="K43" s="289"/>
      <c r="L43" s="289"/>
      <c r="M43" s="289"/>
      <c r="N43" s="289"/>
      <c r="O43" s="289"/>
    </row>
    <row r="44" spans="10:14" ht="12.75">
      <c r="J44" s="416"/>
      <c r="K44" s="416"/>
      <c r="L44" s="416"/>
      <c r="M44" s="290"/>
      <c r="N44" s="290"/>
    </row>
    <row r="45" spans="10:14" ht="12.75">
      <c r="J45" s="289"/>
      <c r="K45" s="289"/>
      <c r="L45" s="415" t="s">
        <v>116</v>
      </c>
      <c r="M45" s="415"/>
      <c r="N45" s="415"/>
    </row>
    <row r="47" spans="12:14" ht="12.75">
      <c r="L47" s="416" t="s">
        <v>117</v>
      </c>
      <c r="M47" s="416"/>
      <c r="N47" s="416"/>
    </row>
  </sheetData>
  <mergeCells count="13">
    <mergeCell ref="L45:N45"/>
    <mergeCell ref="L47:N47"/>
    <mergeCell ref="J42:L42"/>
    <mergeCell ref="J44:L44"/>
    <mergeCell ref="A34:A35"/>
    <mergeCell ref="B34:B35"/>
    <mergeCell ref="C34:C35"/>
    <mergeCell ref="D34:O34"/>
    <mergeCell ref="A5:O5"/>
    <mergeCell ref="A7:A8"/>
    <mergeCell ref="B7:B8"/>
    <mergeCell ref="C7:C8"/>
    <mergeCell ref="D7:O7"/>
  </mergeCells>
  <printOptions horizontalCentered="1"/>
  <pageMargins left="0.5905511811023623" right="0.5905511811023623" top="0.984251968503937" bottom="0.5511811023622047" header="0.5905511811023623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showGridLines="0" workbookViewId="0" topLeftCell="A1">
      <selection activeCell="A76" sqref="A76:N76"/>
    </sheetView>
  </sheetViews>
  <sheetFormatPr defaultColWidth="9.00390625" defaultRowHeight="12.75"/>
  <cols>
    <col min="1" max="1" width="2.625" style="130" customWidth="1"/>
    <col min="2" max="2" width="4.375" style="130" customWidth="1"/>
    <col min="3" max="3" width="6.875" style="130" customWidth="1"/>
    <col min="4" max="4" width="25.25390625" style="130" customWidth="1"/>
    <col min="5" max="5" width="12.25390625" style="130" customWidth="1"/>
    <col min="6" max="6" width="11.75390625" style="130" customWidth="1"/>
    <col min="7" max="9" width="13.625" style="130" customWidth="1"/>
    <col min="10" max="10" width="8.625" style="130" customWidth="1"/>
    <col min="11" max="11" width="10.875" style="130" customWidth="1"/>
    <col min="12" max="12" width="2.625" style="130" customWidth="1"/>
    <col min="13" max="13" width="10.875" style="130" customWidth="1"/>
    <col min="14" max="14" width="2.625" style="130" customWidth="1"/>
    <col min="15" max="16384" width="8.00390625" style="130" customWidth="1"/>
  </cols>
  <sheetData>
    <row r="1" spans="1:14" ht="13.5" customHeight="1">
      <c r="A1" s="128"/>
      <c r="B1" s="128"/>
      <c r="C1" s="128"/>
      <c r="D1" s="128"/>
      <c r="E1" s="128"/>
      <c r="F1" s="128"/>
      <c r="G1" s="128"/>
      <c r="H1" s="128"/>
      <c r="I1" s="128"/>
      <c r="J1" s="336" t="s">
        <v>313</v>
      </c>
      <c r="K1" s="336"/>
      <c r="L1" s="336"/>
      <c r="M1" s="336"/>
      <c r="N1" s="128"/>
    </row>
    <row r="2" spans="10:13" ht="13.5" customHeight="1">
      <c r="J2" s="337" t="s">
        <v>114</v>
      </c>
      <c r="K2" s="320"/>
      <c r="L2" s="320"/>
      <c r="M2" s="320"/>
    </row>
    <row r="3" spans="10:13" ht="13.5" customHeight="1">
      <c r="J3" s="337" t="s">
        <v>62</v>
      </c>
      <c r="K3" s="320"/>
      <c r="L3" s="320"/>
      <c r="M3" s="320"/>
    </row>
    <row r="4" spans="10:13" ht="13.5" customHeight="1">
      <c r="J4" s="337" t="s">
        <v>115</v>
      </c>
      <c r="K4" s="320"/>
      <c r="L4" s="320"/>
      <c r="M4" s="320"/>
    </row>
    <row r="5" spans="2:14" ht="36.75" customHeight="1">
      <c r="B5" s="339" t="s">
        <v>314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0.75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</row>
    <row r="7" spans="2:14" ht="13.5" customHeight="1">
      <c r="B7" s="325" t="s">
        <v>2</v>
      </c>
      <c r="C7" s="325" t="s">
        <v>3</v>
      </c>
      <c r="D7" s="325" t="s">
        <v>315</v>
      </c>
      <c r="E7" s="325" t="s">
        <v>137</v>
      </c>
      <c r="F7" s="325" t="s">
        <v>316</v>
      </c>
      <c r="G7" s="325"/>
      <c r="H7" s="325"/>
      <c r="I7" s="325"/>
      <c r="J7" s="325"/>
      <c r="K7" s="325"/>
      <c r="L7" s="325"/>
      <c r="M7" s="325"/>
      <c r="N7" s="325"/>
    </row>
    <row r="8" spans="2:14" ht="13.5" customHeight="1">
      <c r="B8" s="325"/>
      <c r="C8" s="325"/>
      <c r="D8" s="325"/>
      <c r="E8" s="325"/>
      <c r="F8" s="325" t="s">
        <v>31</v>
      </c>
      <c r="G8" s="325" t="s">
        <v>317</v>
      </c>
      <c r="H8" s="325"/>
      <c r="I8" s="325"/>
      <c r="J8" s="325"/>
      <c r="K8" s="325"/>
      <c r="L8" s="325"/>
      <c r="M8" s="325" t="s">
        <v>34</v>
      </c>
      <c r="N8" s="325"/>
    </row>
    <row r="9" spans="2:14" ht="42.75" customHeight="1">
      <c r="B9" s="325"/>
      <c r="C9" s="325"/>
      <c r="D9" s="325"/>
      <c r="E9" s="325"/>
      <c r="F9" s="325"/>
      <c r="G9" s="317" t="s">
        <v>318</v>
      </c>
      <c r="H9" s="317" t="s">
        <v>319</v>
      </c>
      <c r="I9" s="317" t="s">
        <v>320</v>
      </c>
      <c r="J9" s="317" t="s">
        <v>321</v>
      </c>
      <c r="K9" s="325" t="s">
        <v>322</v>
      </c>
      <c r="L9" s="325"/>
      <c r="M9" s="325"/>
      <c r="N9" s="325"/>
    </row>
    <row r="10" spans="2:14" ht="13.5" customHeight="1">
      <c r="B10" s="292" t="s">
        <v>138</v>
      </c>
      <c r="C10" s="292" t="s">
        <v>139</v>
      </c>
      <c r="D10" s="292" t="s">
        <v>141</v>
      </c>
      <c r="E10" s="292" t="s">
        <v>142</v>
      </c>
      <c r="F10" s="292" t="s">
        <v>323</v>
      </c>
      <c r="G10" s="292" t="s">
        <v>324</v>
      </c>
      <c r="H10" s="292" t="s">
        <v>325</v>
      </c>
      <c r="I10" s="292" t="s">
        <v>326</v>
      </c>
      <c r="J10" s="292" t="s">
        <v>327</v>
      </c>
      <c r="K10" s="324" t="s">
        <v>328</v>
      </c>
      <c r="L10" s="324"/>
      <c r="M10" s="324" t="s">
        <v>328</v>
      </c>
      <c r="N10" s="324"/>
    </row>
    <row r="11" spans="2:14" ht="15" customHeight="1">
      <c r="B11" s="317" t="s">
        <v>329</v>
      </c>
      <c r="C11" s="317"/>
      <c r="D11" s="318" t="s">
        <v>330</v>
      </c>
      <c r="E11" s="319" t="s">
        <v>331</v>
      </c>
      <c r="F11" s="319" t="s">
        <v>332</v>
      </c>
      <c r="G11" s="319" t="s">
        <v>333</v>
      </c>
      <c r="H11" s="319" t="s">
        <v>333</v>
      </c>
      <c r="I11" s="319" t="s">
        <v>333</v>
      </c>
      <c r="J11" s="319" t="s">
        <v>333</v>
      </c>
      <c r="K11" s="326" t="s">
        <v>332</v>
      </c>
      <c r="L11" s="326"/>
      <c r="M11" s="326" t="s">
        <v>334</v>
      </c>
      <c r="N11" s="326"/>
    </row>
    <row r="12" spans="2:14" ht="25.5" customHeight="1">
      <c r="B12" s="293"/>
      <c r="C12" s="293" t="s">
        <v>335</v>
      </c>
      <c r="D12" s="294" t="s">
        <v>336</v>
      </c>
      <c r="E12" s="295" t="s">
        <v>334</v>
      </c>
      <c r="F12" s="295" t="s">
        <v>333</v>
      </c>
      <c r="G12" s="295" t="s">
        <v>333</v>
      </c>
      <c r="H12" s="295" t="s">
        <v>333</v>
      </c>
      <c r="I12" s="295" t="s">
        <v>333</v>
      </c>
      <c r="J12" s="295" t="s">
        <v>333</v>
      </c>
      <c r="K12" s="328" t="s">
        <v>333</v>
      </c>
      <c r="L12" s="328"/>
      <c r="M12" s="328" t="s">
        <v>334</v>
      </c>
      <c r="N12" s="328"/>
    </row>
    <row r="13" spans="2:14" ht="63" customHeight="1">
      <c r="B13" s="293"/>
      <c r="C13" s="293" t="s">
        <v>337</v>
      </c>
      <c r="D13" s="294" t="s">
        <v>338</v>
      </c>
      <c r="E13" s="295" t="s">
        <v>200</v>
      </c>
      <c r="F13" s="295" t="s">
        <v>200</v>
      </c>
      <c r="G13" s="295" t="s">
        <v>333</v>
      </c>
      <c r="H13" s="295" t="s">
        <v>333</v>
      </c>
      <c r="I13" s="295" t="s">
        <v>333</v>
      </c>
      <c r="J13" s="295" t="s">
        <v>333</v>
      </c>
      <c r="K13" s="328" t="s">
        <v>200</v>
      </c>
      <c r="L13" s="328"/>
      <c r="M13" s="328" t="s">
        <v>333</v>
      </c>
      <c r="N13" s="328"/>
    </row>
    <row r="14" spans="2:14" ht="15" customHeight="1">
      <c r="B14" s="293"/>
      <c r="C14" s="293" t="s">
        <v>339</v>
      </c>
      <c r="D14" s="294" t="s">
        <v>340</v>
      </c>
      <c r="E14" s="295" t="s">
        <v>341</v>
      </c>
      <c r="F14" s="295" t="s">
        <v>341</v>
      </c>
      <c r="G14" s="295" t="s">
        <v>333</v>
      </c>
      <c r="H14" s="295" t="s">
        <v>333</v>
      </c>
      <c r="I14" s="295" t="s">
        <v>333</v>
      </c>
      <c r="J14" s="295" t="s">
        <v>333</v>
      </c>
      <c r="K14" s="328" t="s">
        <v>341</v>
      </c>
      <c r="L14" s="328"/>
      <c r="M14" s="328" t="s">
        <v>333</v>
      </c>
      <c r="N14" s="328"/>
    </row>
    <row r="15" spans="2:14" ht="25.5" customHeight="1">
      <c r="B15" s="317" t="s">
        <v>150</v>
      </c>
      <c r="C15" s="317"/>
      <c r="D15" s="318" t="s">
        <v>151</v>
      </c>
      <c r="E15" s="319" t="s">
        <v>342</v>
      </c>
      <c r="F15" s="319" t="s">
        <v>342</v>
      </c>
      <c r="G15" s="319" t="s">
        <v>343</v>
      </c>
      <c r="H15" s="319" t="s">
        <v>333</v>
      </c>
      <c r="I15" s="319" t="s">
        <v>333</v>
      </c>
      <c r="J15" s="319" t="s">
        <v>333</v>
      </c>
      <c r="K15" s="326" t="s">
        <v>344</v>
      </c>
      <c r="L15" s="326"/>
      <c r="M15" s="326" t="s">
        <v>333</v>
      </c>
      <c r="N15" s="326"/>
    </row>
    <row r="16" spans="2:14" ht="15" customHeight="1">
      <c r="B16" s="293"/>
      <c r="C16" s="293" t="s">
        <v>153</v>
      </c>
      <c r="D16" s="294" t="s">
        <v>154</v>
      </c>
      <c r="E16" s="295" t="s">
        <v>342</v>
      </c>
      <c r="F16" s="295" t="s">
        <v>342</v>
      </c>
      <c r="G16" s="295" t="s">
        <v>343</v>
      </c>
      <c r="H16" s="295" t="s">
        <v>333</v>
      </c>
      <c r="I16" s="295" t="s">
        <v>333</v>
      </c>
      <c r="J16" s="295" t="s">
        <v>333</v>
      </c>
      <c r="K16" s="328" t="s">
        <v>344</v>
      </c>
      <c r="L16" s="328"/>
      <c r="M16" s="328" t="s">
        <v>333</v>
      </c>
      <c r="N16" s="328"/>
    </row>
    <row r="17" spans="2:14" ht="15" customHeight="1">
      <c r="B17" s="317" t="s">
        <v>345</v>
      </c>
      <c r="C17" s="317"/>
      <c r="D17" s="318" t="s">
        <v>346</v>
      </c>
      <c r="E17" s="319" t="s">
        <v>347</v>
      </c>
      <c r="F17" s="319" t="s">
        <v>348</v>
      </c>
      <c r="G17" s="319" t="s">
        <v>333</v>
      </c>
      <c r="H17" s="319" t="s">
        <v>333</v>
      </c>
      <c r="I17" s="319" t="s">
        <v>333</v>
      </c>
      <c r="J17" s="319" t="s">
        <v>333</v>
      </c>
      <c r="K17" s="326" t="s">
        <v>348</v>
      </c>
      <c r="L17" s="326"/>
      <c r="M17" s="326" t="s">
        <v>349</v>
      </c>
      <c r="N17" s="326"/>
    </row>
    <row r="18" spans="2:14" ht="15" customHeight="1">
      <c r="B18" s="293"/>
      <c r="C18" s="293" t="s">
        <v>350</v>
      </c>
      <c r="D18" s="294" t="s">
        <v>351</v>
      </c>
      <c r="E18" s="295" t="s">
        <v>234</v>
      </c>
      <c r="F18" s="295" t="s">
        <v>333</v>
      </c>
      <c r="G18" s="295" t="s">
        <v>333</v>
      </c>
      <c r="H18" s="295" t="s">
        <v>333</v>
      </c>
      <c r="I18" s="295" t="s">
        <v>333</v>
      </c>
      <c r="J18" s="295" t="s">
        <v>333</v>
      </c>
      <c r="K18" s="328" t="s">
        <v>333</v>
      </c>
      <c r="L18" s="328"/>
      <c r="M18" s="328" t="s">
        <v>234</v>
      </c>
      <c r="N18" s="328"/>
    </row>
    <row r="19" spans="2:14" ht="15" customHeight="1">
      <c r="B19" s="293"/>
      <c r="C19" s="293" t="s">
        <v>352</v>
      </c>
      <c r="D19" s="294" t="s">
        <v>353</v>
      </c>
      <c r="E19" s="295" t="s">
        <v>354</v>
      </c>
      <c r="F19" s="295" t="s">
        <v>355</v>
      </c>
      <c r="G19" s="295" t="s">
        <v>333</v>
      </c>
      <c r="H19" s="295" t="s">
        <v>333</v>
      </c>
      <c r="I19" s="295" t="s">
        <v>333</v>
      </c>
      <c r="J19" s="295" t="s">
        <v>333</v>
      </c>
      <c r="K19" s="328" t="s">
        <v>355</v>
      </c>
      <c r="L19" s="328"/>
      <c r="M19" s="328" t="s">
        <v>356</v>
      </c>
      <c r="N19" s="328"/>
    </row>
    <row r="20" spans="2:14" ht="15" customHeight="1">
      <c r="B20" s="293"/>
      <c r="C20" s="293" t="s">
        <v>357</v>
      </c>
      <c r="D20" s="294" t="s">
        <v>358</v>
      </c>
      <c r="E20" s="295" t="s">
        <v>359</v>
      </c>
      <c r="F20" s="295" t="s">
        <v>360</v>
      </c>
      <c r="G20" s="295" t="s">
        <v>333</v>
      </c>
      <c r="H20" s="295" t="s">
        <v>333</v>
      </c>
      <c r="I20" s="295" t="s">
        <v>333</v>
      </c>
      <c r="J20" s="295" t="s">
        <v>333</v>
      </c>
      <c r="K20" s="328" t="s">
        <v>360</v>
      </c>
      <c r="L20" s="328"/>
      <c r="M20" s="328" t="s">
        <v>361</v>
      </c>
      <c r="N20" s="328"/>
    </row>
    <row r="21" spans="2:14" ht="15" customHeight="1">
      <c r="B21" s="293"/>
      <c r="C21" s="293" t="s">
        <v>362</v>
      </c>
      <c r="D21" s="294" t="s">
        <v>300</v>
      </c>
      <c r="E21" s="295" t="s">
        <v>363</v>
      </c>
      <c r="F21" s="295" t="s">
        <v>363</v>
      </c>
      <c r="G21" s="295" t="s">
        <v>333</v>
      </c>
      <c r="H21" s="295" t="s">
        <v>333</v>
      </c>
      <c r="I21" s="295" t="s">
        <v>333</v>
      </c>
      <c r="J21" s="295" t="s">
        <v>333</v>
      </c>
      <c r="K21" s="328" t="s">
        <v>363</v>
      </c>
      <c r="L21" s="328"/>
      <c r="M21" s="328" t="s">
        <v>333</v>
      </c>
      <c r="N21" s="328"/>
    </row>
    <row r="22" spans="2:14" ht="15" customHeight="1">
      <c r="B22" s="317" t="s">
        <v>161</v>
      </c>
      <c r="C22" s="317"/>
      <c r="D22" s="318" t="s">
        <v>162</v>
      </c>
      <c r="E22" s="319" t="s">
        <v>364</v>
      </c>
      <c r="F22" s="319" t="s">
        <v>365</v>
      </c>
      <c r="G22" s="319" t="s">
        <v>366</v>
      </c>
      <c r="H22" s="319" t="s">
        <v>333</v>
      </c>
      <c r="I22" s="319" t="s">
        <v>333</v>
      </c>
      <c r="J22" s="319" t="s">
        <v>333</v>
      </c>
      <c r="K22" s="326" t="s">
        <v>367</v>
      </c>
      <c r="L22" s="326"/>
      <c r="M22" s="326" t="s">
        <v>368</v>
      </c>
      <c r="N22" s="326"/>
    </row>
    <row r="23" spans="2:14" ht="25.5" customHeight="1">
      <c r="B23" s="293"/>
      <c r="C23" s="293" t="s">
        <v>164</v>
      </c>
      <c r="D23" s="294" t="s">
        <v>165</v>
      </c>
      <c r="E23" s="295" t="s">
        <v>364</v>
      </c>
      <c r="F23" s="295" t="s">
        <v>365</v>
      </c>
      <c r="G23" s="295" t="s">
        <v>366</v>
      </c>
      <c r="H23" s="295" t="s">
        <v>333</v>
      </c>
      <c r="I23" s="295" t="s">
        <v>333</v>
      </c>
      <c r="J23" s="295" t="s">
        <v>333</v>
      </c>
      <c r="K23" s="328" t="s">
        <v>367</v>
      </c>
      <c r="L23" s="328"/>
      <c r="M23" s="328" t="s">
        <v>368</v>
      </c>
      <c r="N23" s="328"/>
    </row>
    <row r="24" spans="2:14" ht="15" customHeight="1">
      <c r="B24" s="317" t="s">
        <v>369</v>
      </c>
      <c r="C24" s="317"/>
      <c r="D24" s="318" t="s">
        <v>370</v>
      </c>
      <c r="E24" s="319" t="s">
        <v>235</v>
      </c>
      <c r="F24" s="319" t="s">
        <v>235</v>
      </c>
      <c r="G24" s="319" t="s">
        <v>235</v>
      </c>
      <c r="H24" s="319" t="s">
        <v>333</v>
      </c>
      <c r="I24" s="319" t="s">
        <v>333</v>
      </c>
      <c r="J24" s="319" t="s">
        <v>333</v>
      </c>
      <c r="K24" s="326" t="s">
        <v>333</v>
      </c>
      <c r="L24" s="326"/>
      <c r="M24" s="326" t="s">
        <v>333</v>
      </c>
      <c r="N24" s="326"/>
    </row>
    <row r="25" spans="2:14" ht="25.5" customHeight="1">
      <c r="B25" s="293"/>
      <c r="C25" s="293" t="s">
        <v>371</v>
      </c>
      <c r="D25" s="294" t="s">
        <v>372</v>
      </c>
      <c r="E25" s="295" t="s">
        <v>235</v>
      </c>
      <c r="F25" s="295" t="s">
        <v>235</v>
      </c>
      <c r="G25" s="295" t="s">
        <v>235</v>
      </c>
      <c r="H25" s="295" t="s">
        <v>333</v>
      </c>
      <c r="I25" s="295" t="s">
        <v>333</v>
      </c>
      <c r="J25" s="295" t="s">
        <v>333</v>
      </c>
      <c r="K25" s="328" t="s">
        <v>333</v>
      </c>
      <c r="L25" s="328"/>
      <c r="M25" s="328" t="s">
        <v>333</v>
      </c>
      <c r="N25" s="328"/>
    </row>
    <row r="26" spans="2:14" ht="15" customHeight="1">
      <c r="B26" s="317" t="s">
        <v>168</v>
      </c>
      <c r="C26" s="317"/>
      <c r="D26" s="318" t="s">
        <v>81</v>
      </c>
      <c r="E26" s="319" t="s">
        <v>373</v>
      </c>
      <c r="F26" s="319" t="s">
        <v>374</v>
      </c>
      <c r="G26" s="319" t="s">
        <v>375</v>
      </c>
      <c r="H26" s="319" t="s">
        <v>333</v>
      </c>
      <c r="I26" s="319" t="s">
        <v>333</v>
      </c>
      <c r="J26" s="319" t="s">
        <v>333</v>
      </c>
      <c r="K26" s="326" t="s">
        <v>376</v>
      </c>
      <c r="L26" s="326"/>
      <c r="M26" s="326" t="s">
        <v>377</v>
      </c>
      <c r="N26" s="326"/>
    </row>
    <row r="27" spans="2:14" ht="15" customHeight="1">
      <c r="B27" s="293"/>
      <c r="C27" s="293" t="s">
        <v>170</v>
      </c>
      <c r="D27" s="294" t="s">
        <v>82</v>
      </c>
      <c r="E27" s="295" t="s">
        <v>174</v>
      </c>
      <c r="F27" s="295" t="s">
        <v>174</v>
      </c>
      <c r="G27" s="295" t="s">
        <v>378</v>
      </c>
      <c r="H27" s="295" t="s">
        <v>333</v>
      </c>
      <c r="I27" s="295" t="s">
        <v>333</v>
      </c>
      <c r="J27" s="295" t="s">
        <v>333</v>
      </c>
      <c r="K27" s="328" t="s">
        <v>379</v>
      </c>
      <c r="L27" s="328"/>
      <c r="M27" s="328" t="s">
        <v>333</v>
      </c>
      <c r="N27" s="328"/>
    </row>
    <row r="28" spans="1:14" ht="12.75" customHeight="1">
      <c r="A28" s="340" t="s">
        <v>380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</row>
    <row r="29" spans="1:14" ht="36" customHeight="1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</row>
    <row r="30" spans="2:14" ht="25.5" customHeight="1">
      <c r="B30" s="293"/>
      <c r="C30" s="293" t="s">
        <v>381</v>
      </c>
      <c r="D30" s="294" t="s">
        <v>382</v>
      </c>
      <c r="E30" s="295" t="s">
        <v>383</v>
      </c>
      <c r="F30" s="295" t="s">
        <v>383</v>
      </c>
      <c r="G30" s="295" t="s">
        <v>333</v>
      </c>
      <c r="H30" s="295" t="s">
        <v>333</v>
      </c>
      <c r="I30" s="295" t="s">
        <v>333</v>
      </c>
      <c r="J30" s="295" t="s">
        <v>333</v>
      </c>
      <c r="K30" s="328" t="s">
        <v>383</v>
      </c>
      <c r="L30" s="328"/>
      <c r="M30" s="328" t="s">
        <v>333</v>
      </c>
      <c r="N30" s="328"/>
    </row>
    <row r="31" spans="2:14" ht="25.5" customHeight="1">
      <c r="B31" s="293"/>
      <c r="C31" s="293" t="s">
        <v>178</v>
      </c>
      <c r="D31" s="294" t="s">
        <v>179</v>
      </c>
      <c r="E31" s="295" t="s">
        <v>384</v>
      </c>
      <c r="F31" s="295" t="s">
        <v>385</v>
      </c>
      <c r="G31" s="295" t="s">
        <v>386</v>
      </c>
      <c r="H31" s="295" t="s">
        <v>333</v>
      </c>
      <c r="I31" s="295" t="s">
        <v>333</v>
      </c>
      <c r="J31" s="295" t="s">
        <v>333</v>
      </c>
      <c r="K31" s="328" t="s">
        <v>387</v>
      </c>
      <c r="L31" s="328"/>
      <c r="M31" s="328" t="s">
        <v>377</v>
      </c>
      <c r="N31" s="328"/>
    </row>
    <row r="32" spans="2:14" ht="25.5" customHeight="1">
      <c r="B32" s="293"/>
      <c r="C32" s="293" t="s">
        <v>388</v>
      </c>
      <c r="D32" s="294" t="s">
        <v>389</v>
      </c>
      <c r="E32" s="295" t="s">
        <v>390</v>
      </c>
      <c r="F32" s="295" t="s">
        <v>390</v>
      </c>
      <c r="G32" s="295" t="s">
        <v>333</v>
      </c>
      <c r="H32" s="295" t="s">
        <v>333</v>
      </c>
      <c r="I32" s="295" t="s">
        <v>333</v>
      </c>
      <c r="J32" s="295" t="s">
        <v>333</v>
      </c>
      <c r="K32" s="328" t="s">
        <v>390</v>
      </c>
      <c r="L32" s="328"/>
      <c r="M32" s="328" t="s">
        <v>333</v>
      </c>
      <c r="N32" s="328"/>
    </row>
    <row r="33" spans="2:14" ht="43.5" customHeight="1">
      <c r="B33" s="317" t="s">
        <v>181</v>
      </c>
      <c r="C33" s="317"/>
      <c r="D33" s="318" t="s">
        <v>182</v>
      </c>
      <c r="E33" s="319" t="s">
        <v>183</v>
      </c>
      <c r="F33" s="319" t="s">
        <v>183</v>
      </c>
      <c r="G33" s="319" t="s">
        <v>183</v>
      </c>
      <c r="H33" s="319" t="s">
        <v>333</v>
      </c>
      <c r="I33" s="319" t="s">
        <v>333</v>
      </c>
      <c r="J33" s="319" t="s">
        <v>333</v>
      </c>
      <c r="K33" s="326" t="s">
        <v>333</v>
      </c>
      <c r="L33" s="326"/>
      <c r="M33" s="326" t="s">
        <v>333</v>
      </c>
      <c r="N33" s="326"/>
    </row>
    <row r="34" spans="2:14" ht="34.5" customHeight="1">
      <c r="B34" s="293"/>
      <c r="C34" s="293" t="s">
        <v>184</v>
      </c>
      <c r="D34" s="294" t="s">
        <v>185</v>
      </c>
      <c r="E34" s="295" t="s">
        <v>183</v>
      </c>
      <c r="F34" s="295" t="s">
        <v>183</v>
      </c>
      <c r="G34" s="295" t="s">
        <v>183</v>
      </c>
      <c r="H34" s="295" t="s">
        <v>333</v>
      </c>
      <c r="I34" s="295" t="s">
        <v>333</v>
      </c>
      <c r="J34" s="295" t="s">
        <v>333</v>
      </c>
      <c r="K34" s="328" t="s">
        <v>333</v>
      </c>
      <c r="L34" s="328"/>
      <c r="M34" s="328" t="s">
        <v>333</v>
      </c>
      <c r="N34" s="328"/>
    </row>
    <row r="35" spans="2:14" ht="25.5" customHeight="1">
      <c r="B35" s="317" t="s">
        <v>186</v>
      </c>
      <c r="C35" s="317"/>
      <c r="D35" s="318" t="s">
        <v>187</v>
      </c>
      <c r="E35" s="319" t="s">
        <v>391</v>
      </c>
      <c r="F35" s="319" t="s">
        <v>391</v>
      </c>
      <c r="G35" s="319" t="s">
        <v>392</v>
      </c>
      <c r="H35" s="319" t="s">
        <v>333</v>
      </c>
      <c r="I35" s="319" t="s">
        <v>333</v>
      </c>
      <c r="J35" s="319" t="s">
        <v>333</v>
      </c>
      <c r="K35" s="326" t="s">
        <v>393</v>
      </c>
      <c r="L35" s="326"/>
      <c r="M35" s="326" t="s">
        <v>333</v>
      </c>
      <c r="N35" s="326"/>
    </row>
    <row r="36" spans="2:14" ht="15" customHeight="1">
      <c r="B36" s="293"/>
      <c r="C36" s="293" t="s">
        <v>394</v>
      </c>
      <c r="D36" s="294" t="s">
        <v>395</v>
      </c>
      <c r="E36" s="295" t="s">
        <v>363</v>
      </c>
      <c r="F36" s="295" t="s">
        <v>363</v>
      </c>
      <c r="G36" s="295" t="s">
        <v>333</v>
      </c>
      <c r="H36" s="295" t="s">
        <v>333</v>
      </c>
      <c r="I36" s="295" t="s">
        <v>333</v>
      </c>
      <c r="J36" s="295" t="s">
        <v>333</v>
      </c>
      <c r="K36" s="328" t="s">
        <v>363</v>
      </c>
      <c r="L36" s="328"/>
      <c r="M36" s="328" t="s">
        <v>333</v>
      </c>
      <c r="N36" s="328"/>
    </row>
    <row r="37" spans="2:14" ht="15" customHeight="1">
      <c r="B37" s="293"/>
      <c r="C37" s="293" t="s">
        <v>396</v>
      </c>
      <c r="D37" s="294" t="s">
        <v>397</v>
      </c>
      <c r="E37" s="295" t="s">
        <v>398</v>
      </c>
      <c r="F37" s="295" t="s">
        <v>398</v>
      </c>
      <c r="G37" s="295" t="s">
        <v>399</v>
      </c>
      <c r="H37" s="295" t="s">
        <v>333</v>
      </c>
      <c r="I37" s="295" t="s">
        <v>333</v>
      </c>
      <c r="J37" s="295" t="s">
        <v>333</v>
      </c>
      <c r="K37" s="328" t="s">
        <v>400</v>
      </c>
      <c r="L37" s="328"/>
      <c r="M37" s="328" t="s">
        <v>333</v>
      </c>
      <c r="N37" s="328"/>
    </row>
    <row r="38" spans="2:14" ht="15" customHeight="1">
      <c r="B38" s="293"/>
      <c r="C38" s="293" t="s">
        <v>189</v>
      </c>
      <c r="D38" s="294" t="s">
        <v>190</v>
      </c>
      <c r="E38" s="295" t="s">
        <v>188</v>
      </c>
      <c r="F38" s="295" t="s">
        <v>188</v>
      </c>
      <c r="G38" s="295" t="s">
        <v>188</v>
      </c>
      <c r="H38" s="295" t="s">
        <v>333</v>
      </c>
      <c r="I38" s="295" t="s">
        <v>333</v>
      </c>
      <c r="J38" s="295" t="s">
        <v>333</v>
      </c>
      <c r="K38" s="328" t="s">
        <v>333</v>
      </c>
      <c r="L38" s="328"/>
      <c r="M38" s="328" t="s">
        <v>333</v>
      </c>
      <c r="N38" s="328"/>
    </row>
    <row r="39" spans="2:14" ht="15" customHeight="1">
      <c r="B39" s="293"/>
      <c r="C39" s="293" t="s">
        <v>401</v>
      </c>
      <c r="D39" s="294" t="s">
        <v>402</v>
      </c>
      <c r="E39" s="295" t="s">
        <v>403</v>
      </c>
      <c r="F39" s="295" t="s">
        <v>403</v>
      </c>
      <c r="G39" s="295" t="s">
        <v>333</v>
      </c>
      <c r="H39" s="295" t="s">
        <v>333</v>
      </c>
      <c r="I39" s="295" t="s">
        <v>333</v>
      </c>
      <c r="J39" s="295" t="s">
        <v>333</v>
      </c>
      <c r="K39" s="328" t="s">
        <v>403</v>
      </c>
      <c r="L39" s="328"/>
      <c r="M39" s="328" t="s">
        <v>333</v>
      </c>
      <c r="N39" s="328"/>
    </row>
    <row r="40" spans="2:14" ht="54" customHeight="1">
      <c r="B40" s="317" t="s">
        <v>192</v>
      </c>
      <c r="C40" s="317"/>
      <c r="D40" s="318" t="s">
        <v>193</v>
      </c>
      <c r="E40" s="319" t="s">
        <v>404</v>
      </c>
      <c r="F40" s="319" t="s">
        <v>404</v>
      </c>
      <c r="G40" s="319" t="s">
        <v>405</v>
      </c>
      <c r="H40" s="319" t="s">
        <v>333</v>
      </c>
      <c r="I40" s="319" t="s">
        <v>333</v>
      </c>
      <c r="J40" s="319" t="s">
        <v>333</v>
      </c>
      <c r="K40" s="326" t="s">
        <v>377</v>
      </c>
      <c r="L40" s="326"/>
      <c r="M40" s="326" t="s">
        <v>333</v>
      </c>
      <c r="N40" s="326"/>
    </row>
    <row r="41" spans="2:14" ht="34.5" customHeight="1">
      <c r="B41" s="293"/>
      <c r="C41" s="293" t="s">
        <v>406</v>
      </c>
      <c r="D41" s="294" t="s">
        <v>407</v>
      </c>
      <c r="E41" s="295" t="s">
        <v>404</v>
      </c>
      <c r="F41" s="295" t="s">
        <v>404</v>
      </c>
      <c r="G41" s="295" t="s">
        <v>405</v>
      </c>
      <c r="H41" s="295" t="s">
        <v>333</v>
      </c>
      <c r="I41" s="295" t="s">
        <v>333</v>
      </c>
      <c r="J41" s="295" t="s">
        <v>333</v>
      </c>
      <c r="K41" s="328" t="s">
        <v>377</v>
      </c>
      <c r="L41" s="328"/>
      <c r="M41" s="328" t="s">
        <v>333</v>
      </c>
      <c r="N41" s="328"/>
    </row>
    <row r="42" spans="2:14" ht="15" customHeight="1">
      <c r="B42" s="317" t="s">
        <v>408</v>
      </c>
      <c r="C42" s="317"/>
      <c r="D42" s="318" t="s">
        <v>409</v>
      </c>
      <c r="E42" s="319" t="s">
        <v>410</v>
      </c>
      <c r="F42" s="319" t="s">
        <v>410</v>
      </c>
      <c r="G42" s="319" t="s">
        <v>333</v>
      </c>
      <c r="H42" s="319" t="s">
        <v>333</v>
      </c>
      <c r="I42" s="319" t="s">
        <v>410</v>
      </c>
      <c r="J42" s="319" t="s">
        <v>333</v>
      </c>
      <c r="K42" s="326" t="s">
        <v>333</v>
      </c>
      <c r="L42" s="326"/>
      <c r="M42" s="326" t="s">
        <v>333</v>
      </c>
      <c r="N42" s="326"/>
    </row>
    <row r="43" spans="2:14" ht="43.5" customHeight="1">
      <c r="B43" s="293"/>
      <c r="C43" s="293" t="s">
        <v>411</v>
      </c>
      <c r="D43" s="294" t="s">
        <v>412</v>
      </c>
      <c r="E43" s="295" t="s">
        <v>410</v>
      </c>
      <c r="F43" s="295" t="s">
        <v>410</v>
      </c>
      <c r="G43" s="295" t="s">
        <v>333</v>
      </c>
      <c r="H43" s="295" t="s">
        <v>333</v>
      </c>
      <c r="I43" s="295" t="s">
        <v>410</v>
      </c>
      <c r="J43" s="295" t="s">
        <v>333</v>
      </c>
      <c r="K43" s="328" t="s">
        <v>333</v>
      </c>
      <c r="L43" s="328"/>
      <c r="M43" s="328" t="s">
        <v>333</v>
      </c>
      <c r="N43" s="328"/>
    </row>
    <row r="44" spans="2:14" ht="15" customHeight="1">
      <c r="B44" s="317" t="s">
        <v>250</v>
      </c>
      <c r="C44" s="317"/>
      <c r="D44" s="318" t="s">
        <v>251</v>
      </c>
      <c r="E44" s="319" t="s">
        <v>413</v>
      </c>
      <c r="F44" s="319" t="s">
        <v>413</v>
      </c>
      <c r="G44" s="319" t="s">
        <v>333</v>
      </c>
      <c r="H44" s="319" t="s">
        <v>333</v>
      </c>
      <c r="I44" s="319" t="s">
        <v>333</v>
      </c>
      <c r="J44" s="319" t="s">
        <v>333</v>
      </c>
      <c r="K44" s="326" t="s">
        <v>413</v>
      </c>
      <c r="L44" s="326"/>
      <c r="M44" s="326" t="s">
        <v>333</v>
      </c>
      <c r="N44" s="326"/>
    </row>
    <row r="45" spans="2:14" ht="15" customHeight="1">
      <c r="B45" s="293"/>
      <c r="C45" s="293" t="s">
        <v>414</v>
      </c>
      <c r="D45" s="294" t="s">
        <v>415</v>
      </c>
      <c r="E45" s="295" t="s">
        <v>413</v>
      </c>
      <c r="F45" s="295" t="s">
        <v>413</v>
      </c>
      <c r="G45" s="295" t="s">
        <v>333</v>
      </c>
      <c r="H45" s="295" t="s">
        <v>333</v>
      </c>
      <c r="I45" s="295" t="s">
        <v>333</v>
      </c>
      <c r="J45" s="295" t="s">
        <v>333</v>
      </c>
      <c r="K45" s="328" t="s">
        <v>413</v>
      </c>
      <c r="L45" s="328"/>
      <c r="M45" s="328" t="s">
        <v>333</v>
      </c>
      <c r="N45" s="328"/>
    </row>
    <row r="46" spans="2:14" ht="15" customHeight="1">
      <c r="B46" s="317" t="s">
        <v>264</v>
      </c>
      <c r="C46" s="317"/>
      <c r="D46" s="318" t="s">
        <v>265</v>
      </c>
      <c r="E46" s="319" t="s">
        <v>416</v>
      </c>
      <c r="F46" s="319" t="s">
        <v>417</v>
      </c>
      <c r="G46" s="319" t="s">
        <v>418</v>
      </c>
      <c r="H46" s="319" t="s">
        <v>333</v>
      </c>
      <c r="I46" s="319" t="s">
        <v>333</v>
      </c>
      <c r="J46" s="319" t="s">
        <v>333</v>
      </c>
      <c r="K46" s="326" t="s">
        <v>419</v>
      </c>
      <c r="L46" s="326"/>
      <c r="M46" s="326" t="s">
        <v>420</v>
      </c>
      <c r="N46" s="326"/>
    </row>
    <row r="47" spans="2:14" ht="15" customHeight="1">
      <c r="B47" s="293"/>
      <c r="C47" s="293" t="s">
        <v>421</v>
      </c>
      <c r="D47" s="294" t="s">
        <v>422</v>
      </c>
      <c r="E47" s="295" t="s">
        <v>423</v>
      </c>
      <c r="F47" s="295" t="s">
        <v>424</v>
      </c>
      <c r="G47" s="295" t="s">
        <v>425</v>
      </c>
      <c r="H47" s="295" t="s">
        <v>333</v>
      </c>
      <c r="I47" s="295" t="s">
        <v>333</v>
      </c>
      <c r="J47" s="295" t="s">
        <v>333</v>
      </c>
      <c r="K47" s="328" t="s">
        <v>426</v>
      </c>
      <c r="L47" s="328"/>
      <c r="M47" s="328" t="s">
        <v>427</v>
      </c>
      <c r="N47" s="328"/>
    </row>
    <row r="48" spans="2:14" ht="25.5" customHeight="1">
      <c r="B48" s="293"/>
      <c r="C48" s="293" t="s">
        <v>428</v>
      </c>
      <c r="D48" s="294" t="s">
        <v>429</v>
      </c>
      <c r="E48" s="295" t="s">
        <v>430</v>
      </c>
      <c r="F48" s="295" t="s">
        <v>430</v>
      </c>
      <c r="G48" s="295" t="s">
        <v>431</v>
      </c>
      <c r="H48" s="295" t="s">
        <v>333</v>
      </c>
      <c r="I48" s="295" t="s">
        <v>333</v>
      </c>
      <c r="J48" s="295" t="s">
        <v>333</v>
      </c>
      <c r="K48" s="328" t="s">
        <v>432</v>
      </c>
      <c r="L48" s="328"/>
      <c r="M48" s="328" t="s">
        <v>333</v>
      </c>
      <c r="N48" s="328"/>
    </row>
    <row r="49" spans="2:14" ht="15" customHeight="1">
      <c r="B49" s="293"/>
      <c r="C49" s="293" t="s">
        <v>267</v>
      </c>
      <c r="D49" s="294" t="s">
        <v>268</v>
      </c>
      <c r="E49" s="295" t="s">
        <v>433</v>
      </c>
      <c r="F49" s="295" t="s">
        <v>433</v>
      </c>
      <c r="G49" s="295" t="s">
        <v>434</v>
      </c>
      <c r="H49" s="295" t="s">
        <v>333</v>
      </c>
      <c r="I49" s="295" t="s">
        <v>333</v>
      </c>
      <c r="J49" s="295" t="s">
        <v>333</v>
      </c>
      <c r="K49" s="328" t="s">
        <v>435</v>
      </c>
      <c r="L49" s="328"/>
      <c r="M49" s="328" t="s">
        <v>333</v>
      </c>
      <c r="N49" s="328"/>
    </row>
    <row r="50" spans="2:14" ht="15" customHeight="1">
      <c r="B50" s="293"/>
      <c r="C50" s="293" t="s">
        <v>436</v>
      </c>
      <c r="D50" s="294" t="s">
        <v>437</v>
      </c>
      <c r="E50" s="295" t="s">
        <v>438</v>
      </c>
      <c r="F50" s="295" t="s">
        <v>439</v>
      </c>
      <c r="G50" s="295" t="s">
        <v>440</v>
      </c>
      <c r="H50" s="295" t="s">
        <v>333</v>
      </c>
      <c r="I50" s="295" t="s">
        <v>333</v>
      </c>
      <c r="J50" s="295" t="s">
        <v>333</v>
      </c>
      <c r="K50" s="328" t="s">
        <v>441</v>
      </c>
      <c r="L50" s="328"/>
      <c r="M50" s="328" t="s">
        <v>442</v>
      </c>
      <c r="N50" s="328"/>
    </row>
    <row r="51" spans="1:14" ht="13.5" customHeight="1">
      <c r="A51" s="320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</row>
    <row r="52" spans="1:13" ht="13.5" customHeight="1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30" t="s">
        <v>443</v>
      </c>
      <c r="M52" s="330"/>
    </row>
    <row r="53" spans="1:14" ht="48.75" customHeight="1">
      <c r="A53" s="320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</row>
    <row r="54" spans="2:14" ht="15" customHeight="1">
      <c r="B54" s="293"/>
      <c r="C54" s="293" t="s">
        <v>444</v>
      </c>
      <c r="D54" s="294" t="s">
        <v>445</v>
      </c>
      <c r="E54" s="295" t="s">
        <v>446</v>
      </c>
      <c r="F54" s="295" t="s">
        <v>446</v>
      </c>
      <c r="G54" s="295" t="s">
        <v>447</v>
      </c>
      <c r="H54" s="295" t="s">
        <v>333</v>
      </c>
      <c r="I54" s="295" t="s">
        <v>333</v>
      </c>
      <c r="J54" s="295" t="s">
        <v>333</v>
      </c>
      <c r="K54" s="328" t="s">
        <v>448</v>
      </c>
      <c r="L54" s="328"/>
      <c r="M54" s="328" t="s">
        <v>333</v>
      </c>
      <c r="N54" s="328"/>
    </row>
    <row r="55" spans="2:14" ht="25.5" customHeight="1">
      <c r="B55" s="293"/>
      <c r="C55" s="293" t="s">
        <v>449</v>
      </c>
      <c r="D55" s="294" t="s">
        <v>450</v>
      </c>
      <c r="E55" s="295" t="s">
        <v>451</v>
      </c>
      <c r="F55" s="295" t="s">
        <v>451</v>
      </c>
      <c r="G55" s="295" t="s">
        <v>333</v>
      </c>
      <c r="H55" s="295" t="s">
        <v>333</v>
      </c>
      <c r="I55" s="295" t="s">
        <v>333</v>
      </c>
      <c r="J55" s="295" t="s">
        <v>333</v>
      </c>
      <c r="K55" s="328" t="s">
        <v>451</v>
      </c>
      <c r="L55" s="328"/>
      <c r="M55" s="328" t="s">
        <v>333</v>
      </c>
      <c r="N55" s="328"/>
    </row>
    <row r="56" spans="2:14" ht="15" customHeight="1">
      <c r="B56" s="293"/>
      <c r="C56" s="293" t="s">
        <v>452</v>
      </c>
      <c r="D56" s="294" t="s">
        <v>300</v>
      </c>
      <c r="E56" s="295" t="s">
        <v>453</v>
      </c>
      <c r="F56" s="295" t="s">
        <v>453</v>
      </c>
      <c r="G56" s="295" t="s">
        <v>333</v>
      </c>
      <c r="H56" s="295" t="s">
        <v>333</v>
      </c>
      <c r="I56" s="295" t="s">
        <v>333</v>
      </c>
      <c r="J56" s="295" t="s">
        <v>333</v>
      </c>
      <c r="K56" s="328" t="s">
        <v>453</v>
      </c>
      <c r="L56" s="328"/>
      <c r="M56" s="328" t="s">
        <v>333</v>
      </c>
      <c r="N56" s="328"/>
    </row>
    <row r="57" spans="2:14" ht="15" customHeight="1">
      <c r="B57" s="317" t="s">
        <v>270</v>
      </c>
      <c r="C57" s="317"/>
      <c r="D57" s="318" t="s">
        <v>271</v>
      </c>
      <c r="E57" s="319" t="s">
        <v>454</v>
      </c>
      <c r="F57" s="319" t="s">
        <v>454</v>
      </c>
      <c r="G57" s="319" t="s">
        <v>333</v>
      </c>
      <c r="H57" s="319" t="s">
        <v>333</v>
      </c>
      <c r="I57" s="319" t="s">
        <v>333</v>
      </c>
      <c r="J57" s="319" t="s">
        <v>333</v>
      </c>
      <c r="K57" s="326" t="s">
        <v>454</v>
      </c>
      <c r="L57" s="326"/>
      <c r="M57" s="326" t="s">
        <v>333</v>
      </c>
      <c r="N57" s="326"/>
    </row>
    <row r="58" spans="2:14" ht="15" customHeight="1">
      <c r="B58" s="293"/>
      <c r="C58" s="293" t="s">
        <v>273</v>
      </c>
      <c r="D58" s="294" t="s">
        <v>274</v>
      </c>
      <c r="E58" s="295" t="s">
        <v>272</v>
      </c>
      <c r="F58" s="295" t="s">
        <v>272</v>
      </c>
      <c r="G58" s="295" t="s">
        <v>333</v>
      </c>
      <c r="H58" s="295" t="s">
        <v>333</v>
      </c>
      <c r="I58" s="295" t="s">
        <v>333</v>
      </c>
      <c r="J58" s="295" t="s">
        <v>333</v>
      </c>
      <c r="K58" s="328" t="s">
        <v>272</v>
      </c>
      <c r="L58" s="328"/>
      <c r="M58" s="328" t="s">
        <v>333</v>
      </c>
      <c r="N58" s="328"/>
    </row>
    <row r="59" spans="2:14" ht="15" customHeight="1">
      <c r="B59" s="293"/>
      <c r="C59" s="293" t="s">
        <v>455</v>
      </c>
      <c r="D59" s="294" t="s">
        <v>300</v>
      </c>
      <c r="E59" s="295" t="s">
        <v>456</v>
      </c>
      <c r="F59" s="295" t="s">
        <v>456</v>
      </c>
      <c r="G59" s="295" t="s">
        <v>333</v>
      </c>
      <c r="H59" s="295" t="s">
        <v>333</v>
      </c>
      <c r="I59" s="295" t="s">
        <v>333</v>
      </c>
      <c r="J59" s="295" t="s">
        <v>333</v>
      </c>
      <c r="K59" s="328" t="s">
        <v>456</v>
      </c>
      <c r="L59" s="328"/>
      <c r="M59" s="328" t="s">
        <v>333</v>
      </c>
      <c r="N59" s="328"/>
    </row>
    <row r="60" spans="2:14" ht="15" customHeight="1">
      <c r="B60" s="317" t="s">
        <v>277</v>
      </c>
      <c r="C60" s="317"/>
      <c r="D60" s="318" t="s">
        <v>278</v>
      </c>
      <c r="E60" s="319" t="s">
        <v>457</v>
      </c>
      <c r="F60" s="319" t="s">
        <v>458</v>
      </c>
      <c r="G60" s="319" t="s">
        <v>459</v>
      </c>
      <c r="H60" s="319" t="s">
        <v>333</v>
      </c>
      <c r="I60" s="319" t="s">
        <v>333</v>
      </c>
      <c r="J60" s="319" t="s">
        <v>333</v>
      </c>
      <c r="K60" s="326" t="s">
        <v>460</v>
      </c>
      <c r="L60" s="326"/>
      <c r="M60" s="326" t="s">
        <v>461</v>
      </c>
      <c r="N60" s="326"/>
    </row>
    <row r="61" spans="2:14" ht="63" customHeight="1">
      <c r="B61" s="293"/>
      <c r="C61" s="293" t="s">
        <v>280</v>
      </c>
      <c r="D61" s="294" t="s">
        <v>281</v>
      </c>
      <c r="E61" s="295" t="s">
        <v>282</v>
      </c>
      <c r="F61" s="295" t="s">
        <v>282</v>
      </c>
      <c r="G61" s="295" t="s">
        <v>462</v>
      </c>
      <c r="H61" s="295" t="s">
        <v>333</v>
      </c>
      <c r="I61" s="295" t="s">
        <v>333</v>
      </c>
      <c r="J61" s="295" t="s">
        <v>333</v>
      </c>
      <c r="K61" s="328" t="s">
        <v>463</v>
      </c>
      <c r="L61" s="328"/>
      <c r="M61" s="328" t="s">
        <v>333</v>
      </c>
      <c r="N61" s="328"/>
    </row>
    <row r="62" spans="2:14" ht="92.25" customHeight="1">
      <c r="B62" s="293"/>
      <c r="C62" s="293" t="s">
        <v>283</v>
      </c>
      <c r="D62" s="294" t="s">
        <v>284</v>
      </c>
      <c r="E62" s="295" t="s">
        <v>285</v>
      </c>
      <c r="F62" s="295" t="s">
        <v>285</v>
      </c>
      <c r="G62" s="295" t="s">
        <v>333</v>
      </c>
      <c r="H62" s="295" t="s">
        <v>333</v>
      </c>
      <c r="I62" s="295" t="s">
        <v>333</v>
      </c>
      <c r="J62" s="295" t="s">
        <v>333</v>
      </c>
      <c r="K62" s="328" t="s">
        <v>285</v>
      </c>
      <c r="L62" s="328"/>
      <c r="M62" s="328" t="s">
        <v>333</v>
      </c>
      <c r="N62" s="328"/>
    </row>
    <row r="63" spans="2:14" ht="34.5" customHeight="1">
      <c r="B63" s="293"/>
      <c r="C63" s="293" t="s">
        <v>286</v>
      </c>
      <c r="D63" s="294" t="s">
        <v>287</v>
      </c>
      <c r="E63" s="295" t="s">
        <v>464</v>
      </c>
      <c r="F63" s="295" t="s">
        <v>464</v>
      </c>
      <c r="G63" s="295" t="s">
        <v>333</v>
      </c>
      <c r="H63" s="295" t="s">
        <v>333</v>
      </c>
      <c r="I63" s="295" t="s">
        <v>333</v>
      </c>
      <c r="J63" s="295" t="s">
        <v>333</v>
      </c>
      <c r="K63" s="328" t="s">
        <v>464</v>
      </c>
      <c r="L63" s="328"/>
      <c r="M63" s="328" t="s">
        <v>333</v>
      </c>
      <c r="N63" s="328"/>
    </row>
    <row r="64" spans="2:14" ht="15" customHeight="1">
      <c r="B64" s="293"/>
      <c r="C64" s="293" t="s">
        <v>465</v>
      </c>
      <c r="D64" s="294" t="s">
        <v>466</v>
      </c>
      <c r="E64" s="295" t="s">
        <v>467</v>
      </c>
      <c r="F64" s="295" t="s">
        <v>467</v>
      </c>
      <c r="G64" s="295" t="s">
        <v>333</v>
      </c>
      <c r="H64" s="295" t="s">
        <v>333</v>
      </c>
      <c r="I64" s="295" t="s">
        <v>333</v>
      </c>
      <c r="J64" s="295" t="s">
        <v>333</v>
      </c>
      <c r="K64" s="328" t="s">
        <v>467</v>
      </c>
      <c r="L64" s="328"/>
      <c r="M64" s="328" t="s">
        <v>333</v>
      </c>
      <c r="N64" s="328"/>
    </row>
    <row r="65" spans="2:14" ht="15" customHeight="1">
      <c r="B65" s="293"/>
      <c r="C65" s="293" t="s">
        <v>293</v>
      </c>
      <c r="D65" s="294" t="s">
        <v>294</v>
      </c>
      <c r="E65" s="295" t="s">
        <v>468</v>
      </c>
      <c r="F65" s="295" t="s">
        <v>469</v>
      </c>
      <c r="G65" s="295" t="s">
        <v>470</v>
      </c>
      <c r="H65" s="295" t="s">
        <v>333</v>
      </c>
      <c r="I65" s="295" t="s">
        <v>333</v>
      </c>
      <c r="J65" s="295" t="s">
        <v>333</v>
      </c>
      <c r="K65" s="328" t="s">
        <v>471</v>
      </c>
      <c r="L65" s="328"/>
      <c r="M65" s="328" t="s">
        <v>461</v>
      </c>
      <c r="N65" s="328"/>
    </row>
    <row r="66" spans="2:14" ht="34.5" customHeight="1">
      <c r="B66" s="293"/>
      <c r="C66" s="293" t="s">
        <v>472</v>
      </c>
      <c r="D66" s="294" t="s">
        <v>473</v>
      </c>
      <c r="E66" s="295" t="s">
        <v>474</v>
      </c>
      <c r="F66" s="295" t="s">
        <v>474</v>
      </c>
      <c r="G66" s="295" t="s">
        <v>475</v>
      </c>
      <c r="H66" s="295" t="s">
        <v>333</v>
      </c>
      <c r="I66" s="295" t="s">
        <v>333</v>
      </c>
      <c r="J66" s="295" t="s">
        <v>333</v>
      </c>
      <c r="K66" s="328" t="s">
        <v>476</v>
      </c>
      <c r="L66" s="328"/>
      <c r="M66" s="328" t="s">
        <v>333</v>
      </c>
      <c r="N66" s="328"/>
    </row>
    <row r="67" spans="2:14" ht="15" customHeight="1">
      <c r="B67" s="293"/>
      <c r="C67" s="293" t="s">
        <v>477</v>
      </c>
      <c r="D67" s="294" t="s">
        <v>300</v>
      </c>
      <c r="E67" s="295" t="s">
        <v>478</v>
      </c>
      <c r="F67" s="295" t="s">
        <v>478</v>
      </c>
      <c r="G67" s="295" t="s">
        <v>333</v>
      </c>
      <c r="H67" s="295" t="s">
        <v>333</v>
      </c>
      <c r="I67" s="295" t="s">
        <v>333</v>
      </c>
      <c r="J67" s="295" t="s">
        <v>333</v>
      </c>
      <c r="K67" s="328" t="s">
        <v>478</v>
      </c>
      <c r="L67" s="328"/>
      <c r="M67" s="328" t="s">
        <v>333</v>
      </c>
      <c r="N67" s="328"/>
    </row>
    <row r="68" spans="2:14" ht="25.5" customHeight="1">
      <c r="B68" s="317" t="s">
        <v>479</v>
      </c>
      <c r="C68" s="317"/>
      <c r="D68" s="318" t="s">
        <v>480</v>
      </c>
      <c r="E68" s="319" t="s">
        <v>403</v>
      </c>
      <c r="F68" s="319" t="s">
        <v>403</v>
      </c>
      <c r="G68" s="319" t="s">
        <v>333</v>
      </c>
      <c r="H68" s="319" t="s">
        <v>403</v>
      </c>
      <c r="I68" s="319" t="s">
        <v>333</v>
      </c>
      <c r="J68" s="319" t="s">
        <v>333</v>
      </c>
      <c r="K68" s="326" t="s">
        <v>333</v>
      </c>
      <c r="L68" s="326"/>
      <c r="M68" s="326" t="s">
        <v>333</v>
      </c>
      <c r="N68" s="326"/>
    </row>
    <row r="69" spans="2:14" ht="15" customHeight="1">
      <c r="B69" s="293"/>
      <c r="C69" s="293" t="s">
        <v>481</v>
      </c>
      <c r="D69" s="294" t="s">
        <v>482</v>
      </c>
      <c r="E69" s="295" t="s">
        <v>403</v>
      </c>
      <c r="F69" s="295" t="s">
        <v>403</v>
      </c>
      <c r="G69" s="295" t="s">
        <v>333</v>
      </c>
      <c r="H69" s="295" t="s">
        <v>403</v>
      </c>
      <c r="I69" s="295" t="s">
        <v>333</v>
      </c>
      <c r="J69" s="295" t="s">
        <v>333</v>
      </c>
      <c r="K69" s="328" t="s">
        <v>333</v>
      </c>
      <c r="L69" s="328"/>
      <c r="M69" s="328" t="s">
        <v>333</v>
      </c>
      <c r="N69" s="328"/>
    </row>
    <row r="70" spans="2:14" ht="25.5" customHeight="1">
      <c r="B70" s="317" t="s">
        <v>483</v>
      </c>
      <c r="C70" s="317"/>
      <c r="D70" s="318" t="s">
        <v>484</v>
      </c>
      <c r="E70" s="319" t="s">
        <v>485</v>
      </c>
      <c r="F70" s="319" t="s">
        <v>485</v>
      </c>
      <c r="G70" s="319" t="s">
        <v>486</v>
      </c>
      <c r="H70" s="319" t="s">
        <v>333</v>
      </c>
      <c r="I70" s="319" t="s">
        <v>333</v>
      </c>
      <c r="J70" s="319" t="s">
        <v>333</v>
      </c>
      <c r="K70" s="326" t="s">
        <v>487</v>
      </c>
      <c r="L70" s="326"/>
      <c r="M70" s="326" t="s">
        <v>333</v>
      </c>
      <c r="N70" s="326"/>
    </row>
    <row r="71" spans="2:14" ht="15" customHeight="1">
      <c r="B71" s="293"/>
      <c r="C71" s="293" t="s">
        <v>488</v>
      </c>
      <c r="D71" s="294" t="s">
        <v>489</v>
      </c>
      <c r="E71" s="295" t="s">
        <v>485</v>
      </c>
      <c r="F71" s="295" t="s">
        <v>485</v>
      </c>
      <c r="G71" s="295" t="s">
        <v>486</v>
      </c>
      <c r="H71" s="295" t="s">
        <v>333</v>
      </c>
      <c r="I71" s="295" t="s">
        <v>333</v>
      </c>
      <c r="J71" s="295" t="s">
        <v>333</v>
      </c>
      <c r="K71" s="328" t="s">
        <v>487</v>
      </c>
      <c r="L71" s="328"/>
      <c r="M71" s="328" t="s">
        <v>333</v>
      </c>
      <c r="N71" s="328"/>
    </row>
    <row r="72" spans="2:14" ht="25.5" customHeight="1">
      <c r="B72" s="317" t="s">
        <v>296</v>
      </c>
      <c r="C72" s="317"/>
      <c r="D72" s="318" t="s">
        <v>297</v>
      </c>
      <c r="E72" s="319" t="s">
        <v>490</v>
      </c>
      <c r="F72" s="319" t="s">
        <v>491</v>
      </c>
      <c r="G72" s="319" t="s">
        <v>492</v>
      </c>
      <c r="H72" s="319" t="s">
        <v>333</v>
      </c>
      <c r="I72" s="319" t="s">
        <v>333</v>
      </c>
      <c r="J72" s="319" t="s">
        <v>333</v>
      </c>
      <c r="K72" s="326" t="s">
        <v>493</v>
      </c>
      <c r="L72" s="326"/>
      <c r="M72" s="326" t="s">
        <v>494</v>
      </c>
      <c r="N72" s="326"/>
    </row>
    <row r="73" spans="2:14" ht="15" customHeight="1">
      <c r="B73" s="293"/>
      <c r="C73" s="293" t="s">
        <v>495</v>
      </c>
      <c r="D73" s="294" t="s">
        <v>496</v>
      </c>
      <c r="E73" s="295" t="s">
        <v>497</v>
      </c>
      <c r="F73" s="295" t="s">
        <v>498</v>
      </c>
      <c r="G73" s="295" t="s">
        <v>499</v>
      </c>
      <c r="H73" s="295" t="s">
        <v>333</v>
      </c>
      <c r="I73" s="295" t="s">
        <v>333</v>
      </c>
      <c r="J73" s="295" t="s">
        <v>333</v>
      </c>
      <c r="K73" s="328" t="s">
        <v>500</v>
      </c>
      <c r="L73" s="328"/>
      <c r="M73" s="328" t="s">
        <v>494</v>
      </c>
      <c r="N73" s="328"/>
    </row>
    <row r="74" spans="1:14" ht="11.25" customHeight="1">
      <c r="A74" s="320"/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</row>
    <row r="75" spans="1:13" ht="13.5" customHeight="1">
      <c r="A75" s="320"/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30" t="s">
        <v>501</v>
      </c>
      <c r="M75" s="330"/>
    </row>
    <row r="76" spans="1:14" ht="60.75" customHeight="1">
      <c r="A76" s="320"/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</row>
    <row r="77" spans="2:14" ht="15" customHeight="1">
      <c r="B77" s="293"/>
      <c r="C77" s="293" t="s">
        <v>299</v>
      </c>
      <c r="D77" s="294" t="s">
        <v>300</v>
      </c>
      <c r="E77" s="295" t="s">
        <v>502</v>
      </c>
      <c r="F77" s="295" t="s">
        <v>502</v>
      </c>
      <c r="G77" s="295" t="s">
        <v>503</v>
      </c>
      <c r="H77" s="295" t="s">
        <v>333</v>
      </c>
      <c r="I77" s="295" t="s">
        <v>333</v>
      </c>
      <c r="J77" s="295" t="s">
        <v>333</v>
      </c>
      <c r="K77" s="328" t="s">
        <v>504</v>
      </c>
      <c r="L77" s="328"/>
      <c r="M77" s="328" t="s">
        <v>333</v>
      </c>
      <c r="N77" s="328"/>
    </row>
    <row r="78" spans="2:14" ht="25.5" customHeight="1">
      <c r="B78" s="317" t="s">
        <v>505</v>
      </c>
      <c r="C78" s="317"/>
      <c r="D78" s="318" t="s">
        <v>506</v>
      </c>
      <c r="E78" s="319" t="s">
        <v>507</v>
      </c>
      <c r="F78" s="319" t="s">
        <v>508</v>
      </c>
      <c r="G78" s="319" t="s">
        <v>301</v>
      </c>
      <c r="H78" s="319" t="s">
        <v>509</v>
      </c>
      <c r="I78" s="319" t="s">
        <v>333</v>
      </c>
      <c r="J78" s="319" t="s">
        <v>333</v>
      </c>
      <c r="K78" s="326" t="s">
        <v>510</v>
      </c>
      <c r="L78" s="326"/>
      <c r="M78" s="326" t="s">
        <v>510</v>
      </c>
      <c r="N78" s="326"/>
    </row>
    <row r="79" spans="2:14" ht="15" customHeight="1">
      <c r="B79" s="293"/>
      <c r="C79" s="293" t="s">
        <v>511</v>
      </c>
      <c r="D79" s="294" t="s">
        <v>512</v>
      </c>
      <c r="E79" s="295" t="s">
        <v>513</v>
      </c>
      <c r="F79" s="295" t="s">
        <v>513</v>
      </c>
      <c r="G79" s="295" t="s">
        <v>333</v>
      </c>
      <c r="H79" s="295" t="s">
        <v>513</v>
      </c>
      <c r="I79" s="295" t="s">
        <v>333</v>
      </c>
      <c r="J79" s="295" t="s">
        <v>333</v>
      </c>
      <c r="K79" s="328" t="s">
        <v>333</v>
      </c>
      <c r="L79" s="328"/>
      <c r="M79" s="328" t="s">
        <v>333</v>
      </c>
      <c r="N79" s="328"/>
    </row>
    <row r="80" spans="2:14" ht="15" customHeight="1">
      <c r="B80" s="293"/>
      <c r="C80" s="293" t="s">
        <v>514</v>
      </c>
      <c r="D80" s="294" t="s">
        <v>300</v>
      </c>
      <c r="E80" s="295" t="s">
        <v>515</v>
      </c>
      <c r="F80" s="295" t="s">
        <v>516</v>
      </c>
      <c r="G80" s="295" t="s">
        <v>301</v>
      </c>
      <c r="H80" s="295" t="s">
        <v>510</v>
      </c>
      <c r="I80" s="295" t="s">
        <v>333</v>
      </c>
      <c r="J80" s="295" t="s">
        <v>333</v>
      </c>
      <c r="K80" s="328" t="s">
        <v>510</v>
      </c>
      <c r="L80" s="328"/>
      <c r="M80" s="328" t="s">
        <v>510</v>
      </c>
      <c r="N80" s="328"/>
    </row>
    <row r="81" spans="2:14" ht="15" customHeight="1">
      <c r="B81" s="317" t="s">
        <v>517</v>
      </c>
      <c r="C81" s="317"/>
      <c r="D81" s="318" t="s">
        <v>518</v>
      </c>
      <c r="E81" s="319" t="s">
        <v>519</v>
      </c>
      <c r="F81" s="319" t="s">
        <v>519</v>
      </c>
      <c r="G81" s="319" t="s">
        <v>520</v>
      </c>
      <c r="H81" s="319" t="s">
        <v>521</v>
      </c>
      <c r="I81" s="319" t="s">
        <v>333</v>
      </c>
      <c r="J81" s="319" t="s">
        <v>333</v>
      </c>
      <c r="K81" s="326" t="s">
        <v>522</v>
      </c>
      <c r="L81" s="326"/>
      <c r="M81" s="326" t="s">
        <v>333</v>
      </c>
      <c r="N81" s="326"/>
    </row>
    <row r="82" spans="2:14" ht="25.5" customHeight="1">
      <c r="B82" s="293"/>
      <c r="C82" s="293" t="s">
        <v>523</v>
      </c>
      <c r="D82" s="294" t="s">
        <v>524</v>
      </c>
      <c r="E82" s="295" t="s">
        <v>519</v>
      </c>
      <c r="F82" s="295" t="s">
        <v>519</v>
      </c>
      <c r="G82" s="295" t="s">
        <v>520</v>
      </c>
      <c r="H82" s="295" t="s">
        <v>521</v>
      </c>
      <c r="I82" s="295" t="s">
        <v>333</v>
      </c>
      <c r="J82" s="295" t="s">
        <v>333</v>
      </c>
      <c r="K82" s="328" t="s">
        <v>522</v>
      </c>
      <c r="L82" s="328"/>
      <c r="M82" s="328" t="s">
        <v>333</v>
      </c>
      <c r="N82" s="328"/>
    </row>
    <row r="83" spans="2:14" ht="15" customHeight="1">
      <c r="B83" s="313" t="s">
        <v>525</v>
      </c>
      <c r="C83" s="313"/>
      <c r="D83" s="313"/>
      <c r="E83" s="296" t="s">
        <v>526</v>
      </c>
      <c r="F83" s="296" t="s">
        <v>527</v>
      </c>
      <c r="G83" s="296" t="s">
        <v>528</v>
      </c>
      <c r="H83" s="296" t="s">
        <v>529</v>
      </c>
      <c r="I83" s="296" t="s">
        <v>410</v>
      </c>
      <c r="J83" s="296" t="s">
        <v>333</v>
      </c>
      <c r="K83" s="332" t="s">
        <v>530</v>
      </c>
      <c r="L83" s="332"/>
      <c r="M83" s="332" t="s">
        <v>531</v>
      </c>
      <c r="N83" s="332"/>
    </row>
    <row r="84" spans="1:14" ht="15.75" customHeight="1">
      <c r="A84" s="320"/>
      <c r="B84" s="320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</row>
    <row r="85" ht="15.75" customHeight="1"/>
    <row r="86" spans="10:13" ht="18" customHeight="1">
      <c r="J86" s="314" t="s">
        <v>532</v>
      </c>
      <c r="K86" s="314"/>
      <c r="L86" s="314"/>
      <c r="M86" s="314"/>
    </row>
    <row r="87" ht="15.75" customHeight="1"/>
    <row r="88" spans="10:13" ht="16.5" customHeight="1">
      <c r="J88" s="314" t="s">
        <v>117</v>
      </c>
      <c r="K88" s="314"/>
      <c r="L88" s="314"/>
      <c r="M88" s="314"/>
    </row>
    <row r="89" spans="12:13" ht="138" customHeight="1">
      <c r="L89" s="335" t="s">
        <v>533</v>
      </c>
      <c r="M89" s="335"/>
    </row>
    <row r="92" spans="1:11" ht="12.75">
      <c r="A92" s="320"/>
      <c r="B92" s="320"/>
      <c r="C92" s="320"/>
      <c r="D92" s="320"/>
      <c r="E92" s="320"/>
      <c r="F92" s="320"/>
      <c r="G92" s="320"/>
      <c r="H92" s="320"/>
      <c r="I92" s="320"/>
      <c r="J92" s="320"/>
      <c r="K92" s="320"/>
    </row>
  </sheetData>
  <mergeCells count="163">
    <mergeCell ref="K81:L81"/>
    <mergeCell ref="M81:N81"/>
    <mergeCell ref="K82:L82"/>
    <mergeCell ref="M82:N82"/>
    <mergeCell ref="J1:M1"/>
    <mergeCell ref="J2:M2"/>
    <mergeCell ref="J3:M3"/>
    <mergeCell ref="J4:M4"/>
    <mergeCell ref="A92:K92"/>
    <mergeCell ref="L89:M89"/>
    <mergeCell ref="B83:D83"/>
    <mergeCell ref="K83:L83"/>
    <mergeCell ref="M83:N83"/>
    <mergeCell ref="A84:N84"/>
    <mergeCell ref="J86:M86"/>
    <mergeCell ref="J88:M88"/>
    <mergeCell ref="K79:L79"/>
    <mergeCell ref="M79:N79"/>
    <mergeCell ref="K80:L80"/>
    <mergeCell ref="M80:N80"/>
    <mergeCell ref="K77:L77"/>
    <mergeCell ref="M77:N77"/>
    <mergeCell ref="K78:L78"/>
    <mergeCell ref="M78:N78"/>
    <mergeCell ref="A74:N74"/>
    <mergeCell ref="A75:K75"/>
    <mergeCell ref="L75:M75"/>
    <mergeCell ref="A76:N76"/>
    <mergeCell ref="K72:L72"/>
    <mergeCell ref="M72:N72"/>
    <mergeCell ref="K73:L73"/>
    <mergeCell ref="M73:N73"/>
    <mergeCell ref="K70:L70"/>
    <mergeCell ref="M70:N70"/>
    <mergeCell ref="K71:L71"/>
    <mergeCell ref="M71:N71"/>
    <mergeCell ref="K68:L68"/>
    <mergeCell ref="M68:N68"/>
    <mergeCell ref="K69:L69"/>
    <mergeCell ref="M69:N69"/>
    <mergeCell ref="K66:L66"/>
    <mergeCell ref="M66:N66"/>
    <mergeCell ref="K67:L67"/>
    <mergeCell ref="M67:N67"/>
    <mergeCell ref="K64:L64"/>
    <mergeCell ref="M64:N64"/>
    <mergeCell ref="K65:L65"/>
    <mergeCell ref="M65:N65"/>
    <mergeCell ref="K62:L62"/>
    <mergeCell ref="M62:N62"/>
    <mergeCell ref="K63:L63"/>
    <mergeCell ref="M63:N63"/>
    <mergeCell ref="K60:L60"/>
    <mergeCell ref="M60:N60"/>
    <mergeCell ref="K61:L61"/>
    <mergeCell ref="M61:N61"/>
    <mergeCell ref="K58:L58"/>
    <mergeCell ref="M58:N58"/>
    <mergeCell ref="K59:L59"/>
    <mergeCell ref="M59:N59"/>
    <mergeCell ref="K56:L56"/>
    <mergeCell ref="M56:N56"/>
    <mergeCell ref="K57:L57"/>
    <mergeCell ref="M57:N57"/>
    <mergeCell ref="A53:N53"/>
    <mergeCell ref="K54:L54"/>
    <mergeCell ref="M54:N54"/>
    <mergeCell ref="K55:L55"/>
    <mergeCell ref="M55:N55"/>
    <mergeCell ref="K50:L50"/>
    <mergeCell ref="M50:N50"/>
    <mergeCell ref="A51:N51"/>
    <mergeCell ref="A52:K52"/>
    <mergeCell ref="L52:M52"/>
    <mergeCell ref="K48:L48"/>
    <mergeCell ref="M48:N48"/>
    <mergeCell ref="K49:L49"/>
    <mergeCell ref="M49:N49"/>
    <mergeCell ref="K46:L46"/>
    <mergeCell ref="M46:N46"/>
    <mergeCell ref="K47:L47"/>
    <mergeCell ref="M47:N47"/>
    <mergeCell ref="K44:L44"/>
    <mergeCell ref="M44:N44"/>
    <mergeCell ref="K45:L45"/>
    <mergeCell ref="M45:N45"/>
    <mergeCell ref="K42:L42"/>
    <mergeCell ref="M42:N42"/>
    <mergeCell ref="K43:L43"/>
    <mergeCell ref="M43:N43"/>
    <mergeCell ref="K40:L40"/>
    <mergeCell ref="M40:N40"/>
    <mergeCell ref="K41:L41"/>
    <mergeCell ref="M41:N41"/>
    <mergeCell ref="K38:L38"/>
    <mergeCell ref="M38:N38"/>
    <mergeCell ref="K39:L39"/>
    <mergeCell ref="M39:N39"/>
    <mergeCell ref="K36:L36"/>
    <mergeCell ref="M36:N36"/>
    <mergeCell ref="K37:L37"/>
    <mergeCell ref="M37:N37"/>
    <mergeCell ref="K34:L34"/>
    <mergeCell ref="M34:N34"/>
    <mergeCell ref="K35:L35"/>
    <mergeCell ref="M35:N35"/>
    <mergeCell ref="K32:L32"/>
    <mergeCell ref="M32:N32"/>
    <mergeCell ref="K33:L33"/>
    <mergeCell ref="M33:N33"/>
    <mergeCell ref="A29:N29"/>
    <mergeCell ref="K30:L30"/>
    <mergeCell ref="M30:N30"/>
    <mergeCell ref="K31:L31"/>
    <mergeCell ref="M31:N31"/>
    <mergeCell ref="A28:N28"/>
    <mergeCell ref="K25:L25"/>
    <mergeCell ref="M25:N25"/>
    <mergeCell ref="K26:L26"/>
    <mergeCell ref="M26:N26"/>
    <mergeCell ref="K24:L24"/>
    <mergeCell ref="M24:N24"/>
    <mergeCell ref="K27:L27"/>
    <mergeCell ref="M27:N27"/>
    <mergeCell ref="K22:L22"/>
    <mergeCell ref="M22:N22"/>
    <mergeCell ref="K23:L23"/>
    <mergeCell ref="M23:N23"/>
    <mergeCell ref="K20:L20"/>
    <mergeCell ref="M20:N20"/>
    <mergeCell ref="K21:L21"/>
    <mergeCell ref="M21:N21"/>
    <mergeCell ref="K18:L18"/>
    <mergeCell ref="M18:N18"/>
    <mergeCell ref="K19:L19"/>
    <mergeCell ref="M19:N19"/>
    <mergeCell ref="K16:L16"/>
    <mergeCell ref="M16:N16"/>
    <mergeCell ref="K17:L17"/>
    <mergeCell ref="M17:N17"/>
    <mergeCell ref="K14:L14"/>
    <mergeCell ref="M14:N14"/>
    <mergeCell ref="K15:L15"/>
    <mergeCell ref="M15:N15"/>
    <mergeCell ref="K12:L12"/>
    <mergeCell ref="M12:N12"/>
    <mergeCell ref="K13:L13"/>
    <mergeCell ref="M13:N13"/>
    <mergeCell ref="K9:L9"/>
    <mergeCell ref="K10:L10"/>
    <mergeCell ref="M10:N10"/>
    <mergeCell ref="K11:L11"/>
    <mergeCell ref="M11:N11"/>
    <mergeCell ref="B5:N5"/>
    <mergeCell ref="A6:N6"/>
    <mergeCell ref="B7:B9"/>
    <mergeCell ref="C7:C9"/>
    <mergeCell ref="D7:D9"/>
    <mergeCell ref="E7:E9"/>
    <mergeCell ref="F7:N7"/>
    <mergeCell ref="F8:F9"/>
    <mergeCell ref="G8:L8"/>
    <mergeCell ref="M8:N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34">
      <selection activeCell="F19" sqref="F19"/>
    </sheetView>
  </sheetViews>
  <sheetFormatPr defaultColWidth="9.00390625" defaultRowHeight="12.75"/>
  <cols>
    <col min="1" max="1" width="4.125" style="144" customWidth="1"/>
    <col min="2" max="2" width="5.75390625" style="145" customWidth="1"/>
    <col min="3" max="3" width="7.00390625" style="144" customWidth="1"/>
    <col min="4" max="4" width="5.375" style="144" hidden="1" customWidth="1"/>
    <col min="5" max="5" width="35.25390625" style="144" customWidth="1"/>
    <col min="6" max="7" width="12.00390625" style="144" customWidth="1"/>
    <col min="8" max="9" width="10.875" style="144" customWidth="1"/>
    <col min="10" max="10" width="16.00390625" style="144" customWidth="1"/>
    <col min="11" max="11" width="12.00390625" style="144" customWidth="1"/>
    <col min="12" max="12" width="8.625" style="144" customWidth="1"/>
    <col min="13" max="13" width="15.375" style="144" customWidth="1"/>
    <col min="14" max="16384" width="9.125" style="144" customWidth="1"/>
  </cols>
  <sheetData>
    <row r="1" spans="11:13" ht="12.75">
      <c r="K1" s="255" t="s">
        <v>587</v>
      </c>
      <c r="L1" s="255"/>
      <c r="M1" s="255"/>
    </row>
    <row r="2" spans="11:13" ht="12.75">
      <c r="K2" s="223" t="s">
        <v>114</v>
      </c>
      <c r="L2" s="224"/>
      <c r="M2" s="224"/>
    </row>
    <row r="3" spans="11:13" ht="12.75" customHeight="1">
      <c r="K3" s="223" t="s">
        <v>62</v>
      </c>
      <c r="L3" s="224"/>
      <c r="M3" s="224"/>
    </row>
    <row r="4" spans="11:13" ht="12.75" customHeight="1">
      <c r="K4" s="223" t="s">
        <v>115</v>
      </c>
      <c r="L4" s="224"/>
      <c r="M4" s="224"/>
    </row>
    <row r="5" spans="1:13" ht="19.5" customHeight="1">
      <c r="A5" s="284" t="s">
        <v>588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</row>
    <row r="6" spans="1:13" s="147" customFormat="1" ht="13.5" customHeight="1">
      <c r="A6" s="285" t="s">
        <v>47</v>
      </c>
      <c r="B6" s="285" t="s">
        <v>2</v>
      </c>
      <c r="C6" s="285" t="s">
        <v>589</v>
      </c>
      <c r="D6" s="285" t="s">
        <v>58</v>
      </c>
      <c r="E6" s="299" t="s">
        <v>590</v>
      </c>
      <c r="F6" s="299" t="s">
        <v>591</v>
      </c>
      <c r="G6" s="357" t="s">
        <v>592</v>
      </c>
      <c r="H6" s="299" t="s">
        <v>593</v>
      </c>
      <c r="I6" s="299"/>
      <c r="J6" s="299"/>
      <c r="K6" s="299"/>
      <c r="L6" s="299"/>
      <c r="M6" s="299" t="s">
        <v>594</v>
      </c>
    </row>
    <row r="7" spans="1:13" s="147" customFormat="1" ht="14.25" customHeight="1">
      <c r="A7" s="285"/>
      <c r="B7" s="285"/>
      <c r="C7" s="285"/>
      <c r="D7" s="285"/>
      <c r="E7" s="299"/>
      <c r="F7" s="299"/>
      <c r="G7" s="358"/>
      <c r="H7" s="299" t="s">
        <v>595</v>
      </c>
      <c r="I7" s="299" t="s">
        <v>596</v>
      </c>
      <c r="J7" s="299"/>
      <c r="K7" s="299"/>
      <c r="L7" s="299"/>
      <c r="M7" s="299"/>
    </row>
    <row r="8" spans="1:13" s="147" customFormat="1" ht="15.75" customHeight="1">
      <c r="A8" s="285"/>
      <c r="B8" s="285"/>
      <c r="C8" s="285"/>
      <c r="D8" s="285"/>
      <c r="E8" s="299"/>
      <c r="F8" s="299"/>
      <c r="G8" s="358"/>
      <c r="H8" s="299"/>
      <c r="I8" s="299" t="s">
        <v>597</v>
      </c>
      <c r="J8" s="299" t="s">
        <v>598</v>
      </c>
      <c r="K8" s="299" t="s">
        <v>599</v>
      </c>
      <c r="L8" s="299" t="s">
        <v>600</v>
      </c>
      <c r="M8" s="299"/>
    </row>
    <row r="9" spans="1:13" s="147" customFormat="1" ht="13.5" customHeight="1">
      <c r="A9" s="285"/>
      <c r="B9" s="285"/>
      <c r="C9" s="285"/>
      <c r="D9" s="285"/>
      <c r="E9" s="299"/>
      <c r="F9" s="299"/>
      <c r="G9" s="358"/>
      <c r="H9" s="299"/>
      <c r="I9" s="299"/>
      <c r="J9" s="299"/>
      <c r="K9" s="299"/>
      <c r="L9" s="299"/>
      <c r="M9" s="299"/>
    </row>
    <row r="10" spans="1:13" s="147" customFormat="1" ht="27" customHeight="1">
      <c r="A10" s="285"/>
      <c r="B10" s="285"/>
      <c r="C10" s="285"/>
      <c r="D10" s="285"/>
      <c r="E10" s="299"/>
      <c r="F10" s="299"/>
      <c r="G10" s="359"/>
      <c r="H10" s="299"/>
      <c r="I10" s="299"/>
      <c r="J10" s="299"/>
      <c r="K10" s="299"/>
      <c r="L10" s="299"/>
      <c r="M10" s="299"/>
    </row>
    <row r="11" spans="1:13" s="149" customFormat="1" ht="6.75" customHeight="1">
      <c r="A11" s="148">
        <v>1</v>
      </c>
      <c r="B11" s="148">
        <v>2</v>
      </c>
      <c r="C11" s="148">
        <v>3</v>
      </c>
      <c r="D11" s="148">
        <v>4</v>
      </c>
      <c r="E11" s="148">
        <v>4</v>
      </c>
      <c r="F11" s="148">
        <v>5</v>
      </c>
      <c r="G11" s="148">
        <v>6</v>
      </c>
      <c r="H11" s="148">
        <v>7</v>
      </c>
      <c r="I11" s="148">
        <v>8</v>
      </c>
      <c r="J11" s="148">
        <v>9</v>
      </c>
      <c r="K11" s="148">
        <v>10</v>
      </c>
      <c r="L11" s="148">
        <v>11</v>
      </c>
      <c r="M11" s="148">
        <v>12</v>
      </c>
    </row>
    <row r="12" spans="1:13" s="147" customFormat="1" ht="91.5" customHeight="1">
      <c r="A12" s="150">
        <v>1</v>
      </c>
      <c r="B12" s="151" t="s">
        <v>329</v>
      </c>
      <c r="C12" s="151" t="s">
        <v>335</v>
      </c>
      <c r="D12" s="150"/>
      <c r="E12" s="152" t="s">
        <v>601</v>
      </c>
      <c r="F12" s="153">
        <v>5000000</v>
      </c>
      <c r="G12" s="153">
        <v>6554</v>
      </c>
      <c r="H12" s="154">
        <v>450000</v>
      </c>
      <c r="I12" s="153">
        <v>150000</v>
      </c>
      <c r="J12" s="153">
        <v>300000</v>
      </c>
      <c r="K12" s="155" t="s">
        <v>602</v>
      </c>
      <c r="L12" s="156"/>
      <c r="M12" s="157" t="str">
        <f>M15</f>
        <v>Urząd Gminy Sadkowice</v>
      </c>
    </row>
    <row r="13" spans="1:13" s="146" customFormat="1" ht="12.75" customHeight="1">
      <c r="A13" s="306" t="s">
        <v>603</v>
      </c>
      <c r="B13" s="307"/>
      <c r="C13" s="307"/>
      <c r="D13" s="307"/>
      <c r="E13" s="308"/>
      <c r="F13" s="158">
        <f>F12</f>
        <v>5000000</v>
      </c>
      <c r="G13" s="158">
        <f>G12</f>
        <v>6554</v>
      </c>
      <c r="H13" s="158">
        <f>H12</f>
        <v>450000</v>
      </c>
      <c r="I13" s="158">
        <f>I12</f>
        <v>150000</v>
      </c>
      <c r="J13" s="158">
        <f>J12</f>
        <v>300000</v>
      </c>
      <c r="K13" s="159"/>
      <c r="L13" s="160"/>
      <c r="M13" s="159"/>
    </row>
    <row r="14" spans="1:13" s="147" customFormat="1" ht="33.75" customHeight="1">
      <c r="A14" s="300">
        <v>2</v>
      </c>
      <c r="B14" s="352">
        <v>600</v>
      </c>
      <c r="C14" s="151" t="s">
        <v>350</v>
      </c>
      <c r="D14" s="150"/>
      <c r="E14" s="152" t="s">
        <v>604</v>
      </c>
      <c r="F14" s="153">
        <v>40000</v>
      </c>
      <c r="G14" s="153"/>
      <c r="H14" s="153">
        <v>40000</v>
      </c>
      <c r="I14" s="153">
        <v>40000</v>
      </c>
      <c r="J14" s="153"/>
      <c r="K14" s="157" t="str">
        <f>K12</f>
        <v>A.      
B.
C.
…</v>
      </c>
      <c r="L14" s="156"/>
      <c r="M14" s="157" t="str">
        <f>M12</f>
        <v>Urząd Gminy Sadkowice</v>
      </c>
    </row>
    <row r="15" spans="1:13" ht="15.75" customHeight="1">
      <c r="A15" s="301"/>
      <c r="B15" s="360"/>
      <c r="C15" s="352">
        <v>60016</v>
      </c>
      <c r="D15" s="155"/>
      <c r="E15" s="162" t="s">
        <v>605</v>
      </c>
      <c r="F15" s="163"/>
      <c r="G15" s="163"/>
      <c r="H15" s="163"/>
      <c r="I15" s="163"/>
      <c r="J15" s="163"/>
      <c r="K15" s="300" t="str">
        <f>K12</f>
        <v>A.      
B.
C.
…</v>
      </c>
      <c r="L15" s="303"/>
      <c r="M15" s="300" t="s">
        <v>606</v>
      </c>
    </row>
    <row r="16" spans="1:13" ht="13.5" customHeight="1">
      <c r="A16" s="301"/>
      <c r="B16" s="360"/>
      <c r="C16" s="360"/>
      <c r="D16" s="155"/>
      <c r="E16" s="164" t="s">
        <v>607</v>
      </c>
      <c r="F16" s="165">
        <v>750000</v>
      </c>
      <c r="G16" s="165"/>
      <c r="H16" s="165">
        <v>25000</v>
      </c>
      <c r="I16" s="165">
        <v>7500</v>
      </c>
      <c r="J16" s="165">
        <v>17500</v>
      </c>
      <c r="K16" s="301"/>
      <c r="L16" s="304"/>
      <c r="M16" s="301"/>
    </row>
    <row r="17" spans="1:13" ht="12.75" customHeight="1">
      <c r="A17" s="301"/>
      <c r="B17" s="360"/>
      <c r="C17" s="360"/>
      <c r="D17" s="155"/>
      <c r="E17" s="164" t="s">
        <v>608</v>
      </c>
      <c r="F17" s="165">
        <v>300000</v>
      </c>
      <c r="G17" s="165"/>
      <c r="H17" s="165">
        <v>20000</v>
      </c>
      <c r="I17" s="165">
        <v>6000</v>
      </c>
      <c r="J17" s="165">
        <v>14000</v>
      </c>
      <c r="K17" s="301"/>
      <c r="L17" s="304"/>
      <c r="M17" s="301"/>
    </row>
    <row r="18" spans="1:13" ht="12" customHeight="1">
      <c r="A18" s="301"/>
      <c r="B18" s="360"/>
      <c r="C18" s="353"/>
      <c r="D18" s="155"/>
      <c r="E18" s="167" t="s">
        <v>609</v>
      </c>
      <c r="F18" s="168">
        <v>400000</v>
      </c>
      <c r="G18" s="168"/>
      <c r="H18" s="168">
        <v>20000</v>
      </c>
      <c r="I18" s="168">
        <v>6000</v>
      </c>
      <c r="J18" s="168">
        <v>14000</v>
      </c>
      <c r="K18" s="302"/>
      <c r="L18" s="305"/>
      <c r="M18" s="302"/>
    </row>
    <row r="19" spans="1:13" ht="81" customHeight="1">
      <c r="A19" s="302"/>
      <c r="B19" s="353"/>
      <c r="C19" s="171">
        <v>60017</v>
      </c>
      <c r="D19" s="155"/>
      <c r="E19" s="172" t="s">
        <v>610</v>
      </c>
      <c r="F19" s="168">
        <v>1250000</v>
      </c>
      <c r="G19" s="168"/>
      <c r="H19" s="168">
        <v>1250000</v>
      </c>
      <c r="I19" s="168">
        <v>356966</v>
      </c>
      <c r="J19" s="168">
        <v>893034</v>
      </c>
      <c r="K19" s="169" t="str">
        <f>K15</f>
        <v>A.      
B.
C.
…</v>
      </c>
      <c r="L19" s="170"/>
      <c r="M19" s="169" t="str">
        <f>M15</f>
        <v>Urząd Gminy Sadkowice</v>
      </c>
    </row>
    <row r="20" spans="1:13" s="146" customFormat="1" ht="15.75" customHeight="1">
      <c r="A20" s="354" t="s">
        <v>611</v>
      </c>
      <c r="B20" s="355"/>
      <c r="C20" s="355"/>
      <c r="D20" s="355"/>
      <c r="E20" s="356"/>
      <c r="F20" s="173">
        <f>F19+F18+F17+F16+F14</f>
        <v>2740000</v>
      </c>
      <c r="G20" s="173"/>
      <c r="H20" s="173">
        <f>H19+H18+H17+H16+H14</f>
        <v>1355000</v>
      </c>
      <c r="I20" s="173">
        <f>I19+I18+I17+I16+I14</f>
        <v>416466</v>
      </c>
      <c r="J20" s="173">
        <f>J19+J18+J17+J16+J14</f>
        <v>938534</v>
      </c>
      <c r="K20" s="174"/>
      <c r="L20" s="175"/>
      <c r="M20" s="174"/>
    </row>
    <row r="21" spans="1:13" ht="34.5" customHeight="1">
      <c r="A21" s="300">
        <v>3</v>
      </c>
      <c r="B21" s="352">
        <v>700</v>
      </c>
      <c r="C21" s="352">
        <v>70005</v>
      </c>
      <c r="D21" s="155"/>
      <c r="E21" s="176" t="s">
        <v>612</v>
      </c>
      <c r="F21" s="177">
        <v>59770</v>
      </c>
      <c r="G21" s="177">
        <v>32990</v>
      </c>
      <c r="H21" s="177">
        <v>26780</v>
      </c>
      <c r="I21" s="177">
        <v>26780</v>
      </c>
      <c r="J21" s="177"/>
      <c r="K21" s="155" t="str">
        <f>K12</f>
        <v>A.      
B.
C.
…</v>
      </c>
      <c r="L21" s="178"/>
      <c r="M21" s="155" t="str">
        <f>M15</f>
        <v>Urząd Gminy Sadkowice</v>
      </c>
    </row>
    <row r="22" spans="1:13" ht="22.5" customHeight="1">
      <c r="A22" s="302"/>
      <c r="B22" s="353"/>
      <c r="C22" s="353"/>
      <c r="D22" s="155"/>
      <c r="E22" s="176" t="s">
        <v>613</v>
      </c>
      <c r="F22" s="177">
        <v>6000</v>
      </c>
      <c r="G22" s="177"/>
      <c r="H22" s="177">
        <v>6000</v>
      </c>
      <c r="I22" s="177">
        <v>6000</v>
      </c>
      <c r="J22" s="177"/>
      <c r="K22" s="155" t="str">
        <f>K21</f>
        <v>A.      
B.
C.
…</v>
      </c>
      <c r="L22" s="178"/>
      <c r="M22" s="155" t="str">
        <f>M21</f>
        <v>Urząd Gminy Sadkowice</v>
      </c>
    </row>
    <row r="23" spans="1:13" s="146" customFormat="1" ht="14.25" customHeight="1">
      <c r="A23" s="354" t="s">
        <v>614</v>
      </c>
      <c r="B23" s="355"/>
      <c r="C23" s="355"/>
      <c r="D23" s="355"/>
      <c r="E23" s="356"/>
      <c r="F23" s="179">
        <f>F22+F21</f>
        <v>65770</v>
      </c>
      <c r="G23" s="179">
        <f>G22+G21</f>
        <v>32990</v>
      </c>
      <c r="H23" s="179">
        <f>H22+H21</f>
        <v>32780</v>
      </c>
      <c r="I23" s="179">
        <f>I22+I21</f>
        <v>32780</v>
      </c>
      <c r="J23" s="179"/>
      <c r="K23" s="180"/>
      <c r="L23" s="181"/>
      <c r="M23" s="180"/>
    </row>
    <row r="24" spans="1:13" ht="12.75" customHeight="1">
      <c r="A24" s="303">
        <v>4</v>
      </c>
      <c r="B24" s="343">
        <v>750</v>
      </c>
      <c r="C24" s="343">
        <v>75023</v>
      </c>
      <c r="D24" s="155"/>
      <c r="E24" s="176" t="s">
        <v>615</v>
      </c>
      <c r="F24" s="177">
        <v>5000</v>
      </c>
      <c r="G24" s="177"/>
      <c r="H24" s="177">
        <v>5000</v>
      </c>
      <c r="I24" s="177">
        <v>5000</v>
      </c>
      <c r="J24" s="177"/>
      <c r="K24" s="155" t="str">
        <f>K21</f>
        <v>A.      
B.
C.
…</v>
      </c>
      <c r="L24" s="178"/>
      <c r="M24" s="155" t="str">
        <f>M21</f>
        <v>Urząd Gminy Sadkowice</v>
      </c>
    </row>
    <row r="25" spans="1:14" ht="58.5" customHeight="1">
      <c r="A25" s="305"/>
      <c r="B25" s="351"/>
      <c r="C25" s="351"/>
      <c r="D25" s="183"/>
      <c r="E25" s="176" t="s">
        <v>616</v>
      </c>
      <c r="F25" s="177">
        <v>241679</v>
      </c>
      <c r="G25" s="177">
        <v>7564</v>
      </c>
      <c r="H25" s="177">
        <v>10000</v>
      </c>
      <c r="I25" s="154">
        <v>10000</v>
      </c>
      <c r="J25" s="154"/>
      <c r="K25" s="184" t="str">
        <f>K21</f>
        <v>A.      
B.
C.
…</v>
      </c>
      <c r="L25" s="185"/>
      <c r="M25" s="184" t="s">
        <v>606</v>
      </c>
      <c r="N25" s="186"/>
    </row>
    <row r="26" spans="1:14" s="146" customFormat="1" ht="14.25" customHeight="1">
      <c r="A26" s="315" t="s">
        <v>617</v>
      </c>
      <c r="B26" s="315"/>
      <c r="C26" s="315"/>
      <c r="D26" s="315"/>
      <c r="E26" s="315"/>
      <c r="F26" s="179">
        <f>F25+F24</f>
        <v>246679</v>
      </c>
      <c r="G26" s="179">
        <f>G25+G24</f>
        <v>7564</v>
      </c>
      <c r="H26" s="179">
        <f>H25+H24</f>
        <v>15000</v>
      </c>
      <c r="I26" s="179">
        <f>I25+I24</f>
        <v>15000</v>
      </c>
      <c r="J26" s="188"/>
      <c r="K26" s="189"/>
      <c r="L26" s="190"/>
      <c r="M26" s="189"/>
      <c r="N26" s="191"/>
    </row>
    <row r="27" spans="1:14" s="198" customFormat="1" ht="8.25" customHeight="1">
      <c r="A27" s="192">
        <v>1</v>
      </c>
      <c r="B27" s="192">
        <v>2</v>
      </c>
      <c r="C27" s="192">
        <v>3</v>
      </c>
      <c r="D27" s="192"/>
      <c r="E27" s="192">
        <v>4</v>
      </c>
      <c r="F27" s="193">
        <v>5</v>
      </c>
      <c r="G27" s="193">
        <v>6</v>
      </c>
      <c r="H27" s="193">
        <v>7</v>
      </c>
      <c r="I27" s="193">
        <v>8</v>
      </c>
      <c r="J27" s="194">
        <v>9</v>
      </c>
      <c r="K27" s="195">
        <v>10</v>
      </c>
      <c r="L27" s="196">
        <v>11</v>
      </c>
      <c r="M27" s="195">
        <v>12</v>
      </c>
      <c r="N27" s="197"/>
    </row>
    <row r="28" spans="1:14" ht="59.25" customHeight="1">
      <c r="A28" s="303">
        <v>5</v>
      </c>
      <c r="B28" s="343">
        <v>801</v>
      </c>
      <c r="C28" s="309">
        <v>80101</v>
      </c>
      <c r="D28" s="199"/>
      <c r="E28" s="152" t="s">
        <v>618</v>
      </c>
      <c r="F28" s="200"/>
      <c r="G28" s="200"/>
      <c r="H28" s="200"/>
      <c r="I28" s="153"/>
      <c r="J28" s="153"/>
      <c r="K28" s="345" t="str">
        <f>K25</f>
        <v>A.      
B.
C.
…</v>
      </c>
      <c r="L28" s="348"/>
      <c r="M28" s="345" t="s">
        <v>606</v>
      </c>
      <c r="N28" s="186"/>
    </row>
    <row r="29" spans="1:14" ht="12.75" customHeight="1">
      <c r="A29" s="304"/>
      <c r="B29" s="344"/>
      <c r="C29" s="310"/>
      <c r="D29" s="201"/>
      <c r="E29" s="202" t="s">
        <v>619</v>
      </c>
      <c r="F29" s="165">
        <v>742356</v>
      </c>
      <c r="G29" s="165">
        <v>14884</v>
      </c>
      <c r="H29" s="165">
        <v>103000</v>
      </c>
      <c r="I29" s="203">
        <v>16470</v>
      </c>
      <c r="J29" s="203">
        <v>86530</v>
      </c>
      <c r="K29" s="346"/>
      <c r="L29" s="349"/>
      <c r="M29" s="346"/>
      <c r="N29" s="186"/>
    </row>
    <row r="30" spans="1:14" ht="11.25" customHeight="1">
      <c r="A30" s="304"/>
      <c r="B30" s="344"/>
      <c r="C30" s="310"/>
      <c r="D30" s="204"/>
      <c r="E30" s="202" t="s">
        <v>620</v>
      </c>
      <c r="F30" s="165">
        <v>475347</v>
      </c>
      <c r="G30" s="165">
        <v>12444</v>
      </c>
      <c r="H30" s="165">
        <v>45000</v>
      </c>
      <c r="I30" s="203">
        <v>9394</v>
      </c>
      <c r="J30" s="203">
        <v>35606</v>
      </c>
      <c r="K30" s="346"/>
      <c r="L30" s="349"/>
      <c r="M30" s="346"/>
      <c r="N30" s="186"/>
    </row>
    <row r="31" spans="1:14" ht="12" customHeight="1">
      <c r="A31" s="304"/>
      <c r="B31" s="344"/>
      <c r="C31" s="310"/>
      <c r="D31" s="204"/>
      <c r="E31" s="172" t="s">
        <v>621</v>
      </c>
      <c r="F31" s="168">
        <v>307632</v>
      </c>
      <c r="G31" s="168">
        <v>14274</v>
      </c>
      <c r="H31" s="168">
        <v>60000</v>
      </c>
      <c r="I31" s="205">
        <v>4270</v>
      </c>
      <c r="J31" s="205">
        <v>55730</v>
      </c>
      <c r="K31" s="347"/>
      <c r="L31" s="350"/>
      <c r="M31" s="347"/>
      <c r="N31" s="186"/>
    </row>
    <row r="32" spans="1:14" ht="24" customHeight="1">
      <c r="A32" s="304"/>
      <c r="B32" s="344"/>
      <c r="C32" s="310"/>
      <c r="D32" s="204"/>
      <c r="E32" s="206" t="s">
        <v>622</v>
      </c>
      <c r="F32" s="207"/>
      <c r="G32" s="207"/>
      <c r="H32" s="207"/>
      <c r="I32" s="208"/>
      <c r="J32" s="208"/>
      <c r="K32" s="345" t="str">
        <f>K28</f>
        <v>A.      
B.
C.
…</v>
      </c>
      <c r="L32" s="348"/>
      <c r="M32" s="345" t="str">
        <f>M28</f>
        <v>Urząd Gminy Sadkowice</v>
      </c>
      <c r="N32" s="186"/>
    </row>
    <row r="33" spans="1:14" ht="12" customHeight="1">
      <c r="A33" s="304"/>
      <c r="B33" s="344"/>
      <c r="C33" s="310"/>
      <c r="D33" s="201"/>
      <c r="E33" s="202" t="s">
        <v>619</v>
      </c>
      <c r="F33" s="165">
        <v>70000</v>
      </c>
      <c r="G33" s="165">
        <v>1253</v>
      </c>
      <c r="H33" s="165">
        <v>35000</v>
      </c>
      <c r="I33" s="203">
        <v>35000</v>
      </c>
      <c r="J33" s="203"/>
      <c r="K33" s="346"/>
      <c r="L33" s="349"/>
      <c r="M33" s="346"/>
      <c r="N33" s="186"/>
    </row>
    <row r="34" spans="1:13" ht="11.25" customHeight="1">
      <c r="A34" s="304"/>
      <c r="B34" s="344"/>
      <c r="C34" s="310"/>
      <c r="D34" s="201"/>
      <c r="E34" s="209" t="s">
        <v>623</v>
      </c>
      <c r="F34" s="210">
        <v>50000</v>
      </c>
      <c r="G34" s="210">
        <v>2013</v>
      </c>
      <c r="H34" s="210">
        <v>25000</v>
      </c>
      <c r="I34" s="210">
        <v>25000</v>
      </c>
      <c r="J34" s="210"/>
      <c r="K34" s="347"/>
      <c r="L34" s="350"/>
      <c r="M34" s="347"/>
    </row>
    <row r="35" spans="1:13" ht="21" customHeight="1">
      <c r="A35" s="304"/>
      <c r="B35" s="344"/>
      <c r="C35" s="310"/>
      <c r="D35" s="201"/>
      <c r="E35" s="172" t="s">
        <v>624</v>
      </c>
      <c r="F35" s="205">
        <v>25000</v>
      </c>
      <c r="G35" s="205"/>
      <c r="H35" s="205">
        <v>25000</v>
      </c>
      <c r="I35" s="205">
        <v>25000</v>
      </c>
      <c r="J35" s="205"/>
      <c r="K35" s="161" t="str">
        <f>K32</f>
        <v>A.      
B.
C.
…</v>
      </c>
      <c r="L35" s="142"/>
      <c r="M35" s="161" t="str">
        <f>M32</f>
        <v>Urząd Gminy Sadkowice</v>
      </c>
    </row>
    <row r="36" spans="1:13" ht="21" customHeight="1">
      <c r="A36" s="304"/>
      <c r="B36" s="344"/>
      <c r="C36" s="309">
        <v>80110</v>
      </c>
      <c r="D36" s="166"/>
      <c r="E36" s="172" t="s">
        <v>625</v>
      </c>
      <c r="F36" s="205">
        <v>1022867</v>
      </c>
      <c r="G36" s="205">
        <v>2867</v>
      </c>
      <c r="H36" s="205">
        <v>1020000</v>
      </c>
      <c r="I36" s="205">
        <v>20000</v>
      </c>
      <c r="J36" s="205">
        <v>1000000</v>
      </c>
      <c r="K36" s="161" t="str">
        <f>K32</f>
        <v>A.      
B.
C.
…</v>
      </c>
      <c r="L36" s="170"/>
      <c r="M36" s="161" t="str">
        <f>M35</f>
        <v>Urząd Gminy Sadkowice</v>
      </c>
    </row>
    <row r="37" spans="1:13" ht="21" customHeight="1">
      <c r="A37" s="304"/>
      <c r="B37" s="344"/>
      <c r="C37" s="310"/>
      <c r="D37" s="204"/>
      <c r="E37" s="176" t="s">
        <v>626</v>
      </c>
      <c r="F37" s="154">
        <v>75000</v>
      </c>
      <c r="G37" s="154">
        <v>1330</v>
      </c>
      <c r="H37" s="154">
        <v>2452</v>
      </c>
      <c r="I37" s="154">
        <v>2452</v>
      </c>
      <c r="J37" s="154"/>
      <c r="K37" s="184" t="str">
        <f>K36</f>
        <v>A.      
B.
C.
…</v>
      </c>
      <c r="L37" s="183"/>
      <c r="M37" s="184" t="str">
        <f>M36</f>
        <v>Urząd Gminy Sadkowice</v>
      </c>
    </row>
    <row r="38" spans="1:13" ht="21.75" customHeight="1">
      <c r="A38" s="304"/>
      <c r="B38" s="344"/>
      <c r="C38" s="310"/>
      <c r="D38" s="204"/>
      <c r="E38" s="176" t="s">
        <v>627</v>
      </c>
      <c r="F38" s="154">
        <v>100000</v>
      </c>
      <c r="G38" s="154"/>
      <c r="H38" s="154">
        <v>60000</v>
      </c>
      <c r="I38" s="154">
        <v>20000</v>
      </c>
      <c r="J38" s="154">
        <v>40000</v>
      </c>
      <c r="K38" s="184" t="str">
        <f>K37</f>
        <v>A.      
B.
C.
…</v>
      </c>
      <c r="L38" s="183"/>
      <c r="M38" s="184" t="str">
        <f>M37</f>
        <v>Urząd Gminy Sadkowice</v>
      </c>
    </row>
    <row r="39" spans="1:13" ht="21.75" customHeight="1">
      <c r="A39" s="304"/>
      <c r="B39" s="344"/>
      <c r="C39" s="310"/>
      <c r="D39" s="204"/>
      <c r="E39" s="152" t="s">
        <v>628</v>
      </c>
      <c r="F39" s="177">
        <v>1600000</v>
      </c>
      <c r="G39" s="177">
        <v>16341</v>
      </c>
      <c r="H39" s="177">
        <v>50000</v>
      </c>
      <c r="I39" s="154">
        <v>50000</v>
      </c>
      <c r="J39" s="177"/>
      <c r="K39" s="184" t="str">
        <f>K38</f>
        <v>A.      
B.
C.
…</v>
      </c>
      <c r="L39" s="183"/>
      <c r="M39" s="155" t="s">
        <v>629</v>
      </c>
    </row>
    <row r="40" spans="1:13" s="146" customFormat="1" ht="12" customHeight="1">
      <c r="A40" s="306" t="s">
        <v>630</v>
      </c>
      <c r="B40" s="307"/>
      <c r="C40" s="307"/>
      <c r="D40" s="307"/>
      <c r="E40" s="308"/>
      <c r="F40" s="179">
        <f>F39+F38+F37+F36+F35+F34+F33+F31+F30+F29</f>
        <v>4468202</v>
      </c>
      <c r="G40" s="179">
        <f>G39+G38+G37+G36+G35+G34+G33+G31+G30+G29</f>
        <v>65406</v>
      </c>
      <c r="H40" s="179">
        <f>H39+H38+H37+H36+H35+H34+H33+H31+H30+H29</f>
        <v>1425452</v>
      </c>
      <c r="I40" s="179">
        <f>I39+I38+I37+I36+I35+I34+I33+I31+I30+I29</f>
        <v>207586</v>
      </c>
      <c r="J40" s="179">
        <f>J39+J38+J37+J36+J35+J34+J33+J31+J30+J29</f>
        <v>1217866</v>
      </c>
      <c r="K40" s="189"/>
      <c r="L40" s="187"/>
      <c r="M40" s="180"/>
    </row>
    <row r="41" spans="1:13" ht="57" customHeight="1">
      <c r="A41" s="183">
        <v>6</v>
      </c>
      <c r="B41" s="211">
        <v>852</v>
      </c>
      <c r="C41" s="211">
        <v>85219</v>
      </c>
      <c r="D41" s="183"/>
      <c r="E41" s="176" t="s">
        <v>631</v>
      </c>
      <c r="F41" s="154">
        <v>84749</v>
      </c>
      <c r="G41" s="154">
        <v>7564</v>
      </c>
      <c r="H41" s="154">
        <v>30000</v>
      </c>
      <c r="I41" s="154">
        <v>2440</v>
      </c>
      <c r="J41" s="154">
        <v>27560</v>
      </c>
      <c r="K41" s="184" t="str">
        <f>K39</f>
        <v>A.      
B.
C.
…</v>
      </c>
      <c r="L41" s="183"/>
      <c r="M41" s="155" t="s">
        <v>606</v>
      </c>
    </row>
    <row r="42" spans="1:13" s="146" customFormat="1" ht="12.75" customHeight="1">
      <c r="A42" s="306" t="s">
        <v>632</v>
      </c>
      <c r="B42" s="307"/>
      <c r="C42" s="307"/>
      <c r="D42" s="307"/>
      <c r="E42" s="308"/>
      <c r="F42" s="188">
        <f>F41</f>
        <v>84749</v>
      </c>
      <c r="G42" s="188">
        <f>G41</f>
        <v>7564</v>
      </c>
      <c r="H42" s="188">
        <f>H41</f>
        <v>30000</v>
      </c>
      <c r="I42" s="188">
        <f>I41</f>
        <v>2440</v>
      </c>
      <c r="J42" s="188">
        <f>J41</f>
        <v>27560</v>
      </c>
      <c r="K42" s="189"/>
      <c r="L42" s="187"/>
      <c r="M42" s="180"/>
    </row>
    <row r="43" spans="1:13" ht="21" customHeight="1">
      <c r="A43" s="150">
        <v>7</v>
      </c>
      <c r="B43" s="182">
        <v>900</v>
      </c>
      <c r="C43" s="182">
        <v>90015</v>
      </c>
      <c r="D43" s="183"/>
      <c r="E43" s="176" t="s">
        <v>633</v>
      </c>
      <c r="F43" s="154">
        <v>200000</v>
      </c>
      <c r="G43" s="154"/>
      <c r="H43" s="154">
        <v>20000</v>
      </c>
      <c r="I43" s="154">
        <v>20000</v>
      </c>
      <c r="J43" s="154"/>
      <c r="K43" s="184" t="str">
        <f>K41</f>
        <v>A.      
B.
C.
…</v>
      </c>
      <c r="L43" s="183"/>
      <c r="M43" s="155" t="str">
        <f>M41</f>
        <v>Urząd Gminy Sadkowice</v>
      </c>
    </row>
    <row r="44" spans="1:13" s="146" customFormat="1" ht="12.75" customHeight="1">
      <c r="A44" s="306" t="s">
        <v>634</v>
      </c>
      <c r="B44" s="307"/>
      <c r="C44" s="307"/>
      <c r="D44" s="307"/>
      <c r="E44" s="308"/>
      <c r="F44" s="188">
        <f>F43</f>
        <v>200000</v>
      </c>
      <c r="G44" s="188"/>
      <c r="H44" s="188">
        <f>H43</f>
        <v>20000</v>
      </c>
      <c r="I44" s="188">
        <f>I43</f>
        <v>20000</v>
      </c>
      <c r="J44" s="188"/>
      <c r="K44" s="189"/>
      <c r="L44" s="187"/>
      <c r="M44" s="180"/>
    </row>
    <row r="45" spans="1:13" ht="21.75" customHeight="1">
      <c r="A45" s="150">
        <v>8</v>
      </c>
      <c r="B45" s="182">
        <v>921</v>
      </c>
      <c r="C45" s="182">
        <v>92195</v>
      </c>
      <c r="D45" s="183"/>
      <c r="E45" s="176" t="s">
        <v>635</v>
      </c>
      <c r="F45" s="154">
        <v>714076</v>
      </c>
      <c r="G45" s="154">
        <v>30011</v>
      </c>
      <c r="H45" s="154">
        <v>10000</v>
      </c>
      <c r="I45" s="154">
        <v>10000</v>
      </c>
      <c r="J45" s="154"/>
      <c r="K45" s="184" t="str">
        <f>K43</f>
        <v>A.      
B.
C.
…</v>
      </c>
      <c r="L45" s="178"/>
      <c r="M45" s="155" t="str">
        <f>M43</f>
        <v>Urząd Gminy Sadkowice</v>
      </c>
    </row>
    <row r="46" spans="1:13" s="146" customFormat="1" ht="12.75" customHeight="1">
      <c r="A46" s="306" t="s">
        <v>636</v>
      </c>
      <c r="B46" s="307"/>
      <c r="C46" s="307"/>
      <c r="D46" s="307"/>
      <c r="E46" s="308"/>
      <c r="F46" s="188">
        <f>F45</f>
        <v>714076</v>
      </c>
      <c r="G46" s="188">
        <f>G45</f>
        <v>30011</v>
      </c>
      <c r="H46" s="188">
        <f>H45</f>
        <v>10000</v>
      </c>
      <c r="I46" s="188">
        <f>I45</f>
        <v>10000</v>
      </c>
      <c r="J46" s="188"/>
      <c r="K46" s="189"/>
      <c r="L46" s="181"/>
      <c r="M46" s="180"/>
    </row>
    <row r="47" spans="1:13" s="147" customFormat="1" ht="14.25" customHeight="1">
      <c r="A47" s="226" t="s">
        <v>637</v>
      </c>
      <c r="B47" s="341"/>
      <c r="C47" s="341"/>
      <c r="D47" s="341"/>
      <c r="E47" s="342"/>
      <c r="F47" s="212">
        <f>F45+F43+F41+F39+F38+F37+F36+F35+F34+F33+F31+F30+F29+F25+F24+F22+F21+F19+F18+F17+F16+F14+F12</f>
        <v>13519476</v>
      </c>
      <c r="G47" s="212">
        <f>G45+G43+G41+G39+G38+G37+G36+G35+G34+G33+G31+G30+G29+G25+G24+G22+G21+G19+G18+G17+G16+G14+G12</f>
        <v>150089</v>
      </c>
      <c r="H47" s="212">
        <f>H45+H43+H41+H39+H38+H37+H36+H35+H34+H33+H31+H30+H29+H25+H24+H22+H21+H19+H18+H17+H16+H14+H12</f>
        <v>3338232</v>
      </c>
      <c r="I47" s="212">
        <f>I45+I43+I41+I39+I38+I37+I36+I35+I34+I33+I31+I30+I29+I25+I24+I22+I21+I19+I18+I17+I16+I14+I12</f>
        <v>854272</v>
      </c>
      <c r="J47" s="212">
        <f>J45+J43+J41+J39+J38+J37+J36+J35+J34+J33+J31+J30+J29+J25+J24+J22+J21+J19+J18+J17+J16+J14+J12</f>
        <v>2483960</v>
      </c>
      <c r="K47" s="213"/>
      <c r="L47" s="213"/>
      <c r="M47" s="214" t="s">
        <v>638</v>
      </c>
    </row>
    <row r="48" spans="1:13" ht="3" customHeight="1">
      <c r="A48" s="215"/>
      <c r="B48" s="215"/>
      <c r="C48" s="215"/>
      <c r="D48" s="215"/>
      <c r="E48" s="215"/>
      <c r="F48" s="216"/>
      <c r="G48" s="216"/>
      <c r="H48" s="216"/>
      <c r="I48" s="216"/>
      <c r="J48" s="216"/>
      <c r="K48" s="217"/>
      <c r="L48" s="217"/>
      <c r="M48" s="218"/>
    </row>
    <row r="49" spans="1:13" ht="12.75">
      <c r="A49" s="149" t="s">
        <v>639</v>
      </c>
      <c r="B49" s="219"/>
      <c r="C49" s="149"/>
      <c r="D49" s="149"/>
      <c r="E49" s="149"/>
      <c r="F49" s="149"/>
      <c r="G49" s="149"/>
      <c r="H49" s="149"/>
      <c r="I49" s="149"/>
      <c r="J49" s="149"/>
      <c r="K49" s="298"/>
      <c r="L49" s="298"/>
      <c r="M49" s="298"/>
    </row>
    <row r="50" spans="1:13" ht="12.75">
      <c r="A50" s="149" t="s">
        <v>640</v>
      </c>
      <c r="B50" s="219"/>
      <c r="C50" s="149"/>
      <c r="D50" s="149"/>
      <c r="E50" s="149"/>
      <c r="F50" s="149"/>
      <c r="G50" s="149"/>
      <c r="H50" s="149"/>
      <c r="I50" s="149"/>
      <c r="J50" s="149"/>
      <c r="K50" s="297" t="s">
        <v>116</v>
      </c>
      <c r="L50" s="297"/>
      <c r="M50" s="297"/>
    </row>
    <row r="51" spans="1:13" ht="12.75">
      <c r="A51" s="149" t="s">
        <v>641</v>
      </c>
      <c r="B51" s="219"/>
      <c r="C51" s="149"/>
      <c r="D51" s="149"/>
      <c r="E51" s="149"/>
      <c r="F51" s="149"/>
      <c r="G51" s="149"/>
      <c r="H51" s="149"/>
      <c r="I51" s="149"/>
      <c r="J51" s="149"/>
      <c r="K51" s="311"/>
      <c r="L51" s="311"/>
      <c r="M51" s="311"/>
    </row>
    <row r="52" spans="3:13" ht="12.75">
      <c r="C52" s="225"/>
      <c r="D52" s="225"/>
      <c r="E52" s="225"/>
      <c r="F52" s="225"/>
      <c r="G52" s="134"/>
      <c r="K52" s="297" t="s">
        <v>117</v>
      </c>
      <c r="L52" s="297"/>
      <c r="M52" s="297"/>
    </row>
    <row r="53" ht="12.75">
      <c r="A53" s="221"/>
    </row>
  </sheetData>
  <sheetProtection/>
  <mergeCells count="56">
    <mergeCell ref="G6:G10"/>
    <mergeCell ref="C15:C18"/>
    <mergeCell ref="B14:B19"/>
    <mergeCell ref="A21:A22"/>
    <mergeCell ref="B21:B22"/>
    <mergeCell ref="A13:E13"/>
    <mergeCell ref="A24:A25"/>
    <mergeCell ref="B24:B25"/>
    <mergeCell ref="C24:C25"/>
    <mergeCell ref="A14:A19"/>
    <mergeCell ref="C21:C22"/>
    <mergeCell ref="A20:E20"/>
    <mergeCell ref="A23:E23"/>
    <mergeCell ref="M32:M34"/>
    <mergeCell ref="L28:L31"/>
    <mergeCell ref="L32:L34"/>
    <mergeCell ref="C28:C35"/>
    <mergeCell ref="K28:K31"/>
    <mergeCell ref="M28:M31"/>
    <mergeCell ref="K32:K34"/>
    <mergeCell ref="C52:F52"/>
    <mergeCell ref="A47:E47"/>
    <mergeCell ref="B28:B39"/>
    <mergeCell ref="A28:A39"/>
    <mergeCell ref="A46:E46"/>
    <mergeCell ref="K1:M1"/>
    <mergeCell ref="K2:M2"/>
    <mergeCell ref="K3:M3"/>
    <mergeCell ref="K4:M4"/>
    <mergeCell ref="A5:M5"/>
    <mergeCell ref="A6:A10"/>
    <mergeCell ref="B6:B10"/>
    <mergeCell ref="C6:C10"/>
    <mergeCell ref="E6:E10"/>
    <mergeCell ref="H6:L6"/>
    <mergeCell ref="H7:H10"/>
    <mergeCell ref="D6:D10"/>
    <mergeCell ref="F6:F10"/>
    <mergeCell ref="I7:L7"/>
    <mergeCell ref="I8:I10"/>
    <mergeCell ref="J8:J10"/>
    <mergeCell ref="K8:K10"/>
    <mergeCell ref="M15:M18"/>
    <mergeCell ref="L8:L10"/>
    <mergeCell ref="M6:M10"/>
    <mergeCell ref="K15:K18"/>
    <mergeCell ref="L15:L18"/>
    <mergeCell ref="K51:M51"/>
    <mergeCell ref="K50:M50"/>
    <mergeCell ref="K52:M52"/>
    <mergeCell ref="K49:M49"/>
    <mergeCell ref="A26:E26"/>
    <mergeCell ref="A40:E40"/>
    <mergeCell ref="A42:E42"/>
    <mergeCell ref="A44:E44"/>
    <mergeCell ref="C36:C39"/>
  </mergeCells>
  <printOptions horizontalCentered="1"/>
  <pageMargins left="0.5118110236220472" right="0.3937007874015748" top="0.1968503937007874" bottom="0.3937007874015748" header="0.31496062992125984" footer="0.5118110236220472"/>
  <pageSetup fitToHeight="2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E43" sqref="E43"/>
    </sheetView>
  </sheetViews>
  <sheetFormatPr defaultColWidth="9.00390625" defaultRowHeight="12.75"/>
  <cols>
    <col min="1" max="1" width="3.375" style="222" customWidth="1"/>
    <col min="2" max="2" width="3.75390625" style="222" customWidth="1"/>
    <col min="3" max="3" width="5.125" style="222" customWidth="1"/>
    <col min="4" max="4" width="4.875" style="222" customWidth="1"/>
    <col min="5" max="5" width="30.125" style="222" customWidth="1"/>
    <col min="6" max="6" width="9.125" style="222" customWidth="1"/>
    <col min="7" max="7" width="9.625" style="222" customWidth="1"/>
    <col min="8" max="9" width="9.875" style="222" customWidth="1"/>
    <col min="10" max="10" width="8.875" style="222" customWidth="1"/>
    <col min="11" max="11" width="6.625" style="222" customWidth="1"/>
    <col min="12" max="12" width="8.00390625" style="222" customWidth="1"/>
    <col min="13" max="14" width="9.125" style="222" customWidth="1"/>
    <col min="15" max="15" width="10.625" style="222" customWidth="1"/>
    <col min="16" max="16384" width="9.125" style="222" customWidth="1"/>
  </cols>
  <sheetData>
    <row r="1" spans="1:15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373" t="s">
        <v>660</v>
      </c>
      <c r="N1" s="374"/>
      <c r="O1" s="374"/>
    </row>
    <row r="2" spans="1:15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374"/>
      <c r="N2" s="374"/>
      <c r="O2" s="374"/>
    </row>
    <row r="3" spans="1:16" ht="25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374"/>
      <c r="N3" s="374"/>
      <c r="O3" s="374"/>
      <c r="P3" s="227" t="s">
        <v>71</v>
      </c>
    </row>
    <row r="4" spans="1:15" ht="30" customHeight="1">
      <c r="A4" s="375" t="s">
        <v>642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</row>
    <row r="5" spans="1:15" ht="13.5" customHeight="1">
      <c r="A5" s="376" t="s">
        <v>47</v>
      </c>
      <c r="B5" s="377" t="s">
        <v>2</v>
      </c>
      <c r="C5" s="377" t="s">
        <v>589</v>
      </c>
      <c r="D5" s="377" t="s">
        <v>58</v>
      </c>
      <c r="E5" s="378" t="s">
        <v>643</v>
      </c>
      <c r="F5" s="378" t="s">
        <v>591</v>
      </c>
      <c r="G5" s="379" t="s">
        <v>592</v>
      </c>
      <c r="H5" s="378" t="s">
        <v>593</v>
      </c>
      <c r="I5" s="378"/>
      <c r="J5" s="378"/>
      <c r="K5" s="378"/>
      <c r="L5" s="378"/>
      <c r="M5" s="378"/>
      <c r="N5" s="378"/>
      <c r="O5" s="378" t="s">
        <v>644</v>
      </c>
    </row>
    <row r="6" spans="1:15" ht="12.75">
      <c r="A6" s="376"/>
      <c r="B6" s="377"/>
      <c r="C6" s="377"/>
      <c r="D6" s="377"/>
      <c r="E6" s="378"/>
      <c r="F6" s="378"/>
      <c r="G6" s="380"/>
      <c r="H6" s="378" t="s">
        <v>645</v>
      </c>
      <c r="I6" s="378" t="s">
        <v>596</v>
      </c>
      <c r="J6" s="378"/>
      <c r="K6" s="378"/>
      <c r="L6" s="378"/>
      <c r="M6" s="378" t="s">
        <v>646</v>
      </c>
      <c r="N6" s="378" t="s">
        <v>647</v>
      </c>
      <c r="O6" s="378"/>
    </row>
    <row r="7" spans="1:15" ht="12.75">
      <c r="A7" s="376"/>
      <c r="B7" s="377"/>
      <c r="C7" s="377"/>
      <c r="D7" s="377"/>
      <c r="E7" s="378"/>
      <c r="F7" s="378"/>
      <c r="G7" s="380"/>
      <c r="H7" s="378"/>
      <c r="I7" s="378" t="s">
        <v>597</v>
      </c>
      <c r="J7" s="378" t="s">
        <v>648</v>
      </c>
      <c r="K7" s="378" t="s">
        <v>649</v>
      </c>
      <c r="L7" s="378" t="s">
        <v>650</v>
      </c>
      <c r="M7" s="378"/>
      <c r="N7" s="378"/>
      <c r="O7" s="378"/>
    </row>
    <row r="8" spans="1:15" ht="12.75">
      <c r="A8" s="376"/>
      <c r="B8" s="377"/>
      <c r="C8" s="377"/>
      <c r="D8" s="377"/>
      <c r="E8" s="378"/>
      <c r="F8" s="378"/>
      <c r="G8" s="380"/>
      <c r="H8" s="378"/>
      <c r="I8" s="378"/>
      <c r="J8" s="378"/>
      <c r="K8" s="378"/>
      <c r="L8" s="378"/>
      <c r="M8" s="378"/>
      <c r="N8" s="378"/>
      <c r="O8" s="378"/>
    </row>
    <row r="9" spans="1:15" ht="25.5" customHeight="1">
      <c r="A9" s="376"/>
      <c r="B9" s="377"/>
      <c r="C9" s="377"/>
      <c r="D9" s="377"/>
      <c r="E9" s="378"/>
      <c r="F9" s="378"/>
      <c r="G9" s="381"/>
      <c r="H9" s="378"/>
      <c r="I9" s="378"/>
      <c r="J9" s="378"/>
      <c r="K9" s="378"/>
      <c r="L9" s="378"/>
      <c r="M9" s="378"/>
      <c r="N9" s="378"/>
      <c r="O9" s="378"/>
    </row>
    <row r="10" spans="1:15" s="228" customFormat="1" ht="9.75" customHeight="1">
      <c r="A10" s="148">
        <v>1</v>
      </c>
      <c r="B10" s="148">
        <v>2</v>
      </c>
      <c r="C10" s="148">
        <v>3</v>
      </c>
      <c r="D10" s="148">
        <v>4</v>
      </c>
      <c r="E10" s="148">
        <v>5</v>
      </c>
      <c r="F10" s="148">
        <v>6</v>
      </c>
      <c r="G10" s="148">
        <v>7</v>
      </c>
      <c r="H10" s="148">
        <v>8</v>
      </c>
      <c r="I10" s="148">
        <v>9</v>
      </c>
      <c r="J10" s="148">
        <v>10</v>
      </c>
      <c r="K10" s="148">
        <v>11</v>
      </c>
      <c r="L10" s="148">
        <v>12</v>
      </c>
      <c r="M10" s="148">
        <v>13</v>
      </c>
      <c r="N10" s="148">
        <v>14</v>
      </c>
      <c r="O10" s="148">
        <v>15</v>
      </c>
    </row>
    <row r="11" spans="1:15" ht="90" customHeight="1">
      <c r="A11" s="192" t="s">
        <v>9</v>
      </c>
      <c r="B11" s="229" t="s">
        <v>329</v>
      </c>
      <c r="C11" s="229" t="s">
        <v>335</v>
      </c>
      <c r="D11" s="229" t="s">
        <v>651</v>
      </c>
      <c r="E11" s="230" t="s">
        <v>652</v>
      </c>
      <c r="F11" s="231">
        <f>G11+H11+M11+N11</f>
        <v>5000000</v>
      </c>
      <c r="G11" s="231">
        <v>6554</v>
      </c>
      <c r="H11" s="231">
        <v>450000</v>
      </c>
      <c r="I11" s="231">
        <v>150000</v>
      </c>
      <c r="J11" s="231">
        <v>300000</v>
      </c>
      <c r="K11" s="232" t="s">
        <v>602</v>
      </c>
      <c r="L11" s="231"/>
      <c r="M11" s="231">
        <v>2500000</v>
      </c>
      <c r="N11" s="231">
        <v>2043446</v>
      </c>
      <c r="O11" s="232" t="s">
        <v>653</v>
      </c>
    </row>
    <row r="12" spans="1:15" ht="13.5" customHeight="1">
      <c r="A12" s="361" t="s">
        <v>10</v>
      </c>
      <c r="B12" s="371" t="s">
        <v>345</v>
      </c>
      <c r="C12" s="371" t="s">
        <v>357</v>
      </c>
      <c r="D12" s="371" t="s">
        <v>651</v>
      </c>
      <c r="E12" s="233" t="s">
        <v>605</v>
      </c>
      <c r="F12" s="234"/>
      <c r="G12" s="234"/>
      <c r="H12" s="234"/>
      <c r="I12" s="234"/>
      <c r="J12" s="234"/>
      <c r="K12" s="368" t="str">
        <f>K11</f>
        <v>A.      
B.
C.
…</v>
      </c>
      <c r="L12" s="234"/>
      <c r="M12" s="234"/>
      <c r="N12" s="234"/>
      <c r="O12" s="368" t="str">
        <f>O11</f>
        <v> Urząd Gminy Sadkowice</v>
      </c>
    </row>
    <row r="13" spans="1:15" ht="11.25" customHeight="1">
      <c r="A13" s="362"/>
      <c r="B13" s="372"/>
      <c r="C13" s="372"/>
      <c r="D13" s="372"/>
      <c r="E13" s="235" t="s">
        <v>654</v>
      </c>
      <c r="F13" s="236">
        <v>750000</v>
      </c>
      <c r="G13" s="236"/>
      <c r="H13" s="236">
        <v>25000</v>
      </c>
      <c r="I13" s="236">
        <v>7500</v>
      </c>
      <c r="J13" s="236">
        <v>17500</v>
      </c>
      <c r="K13" s="369"/>
      <c r="L13" s="236"/>
      <c r="M13" s="236">
        <v>725000</v>
      </c>
      <c r="N13" s="236"/>
      <c r="O13" s="369"/>
    </row>
    <row r="14" spans="1:15" ht="11.25" customHeight="1">
      <c r="A14" s="362"/>
      <c r="B14" s="372"/>
      <c r="C14" s="372"/>
      <c r="D14" s="372"/>
      <c r="E14" s="235" t="s">
        <v>655</v>
      </c>
      <c r="F14" s="236">
        <v>300000</v>
      </c>
      <c r="G14" s="236"/>
      <c r="H14" s="236">
        <v>20000</v>
      </c>
      <c r="I14" s="236">
        <v>6000</v>
      </c>
      <c r="J14" s="236">
        <v>14000</v>
      </c>
      <c r="K14" s="369"/>
      <c r="L14" s="236"/>
      <c r="M14" s="236">
        <v>280000</v>
      </c>
      <c r="N14" s="236"/>
      <c r="O14" s="369"/>
    </row>
    <row r="15" spans="1:15" ht="11.25" customHeight="1">
      <c r="A15" s="382"/>
      <c r="B15" s="383"/>
      <c r="C15" s="383"/>
      <c r="D15" s="383"/>
      <c r="E15" s="237" t="s">
        <v>609</v>
      </c>
      <c r="F15" s="238">
        <v>400000</v>
      </c>
      <c r="G15" s="238"/>
      <c r="H15" s="238">
        <v>20000</v>
      </c>
      <c r="I15" s="238">
        <v>6000</v>
      </c>
      <c r="J15" s="238">
        <v>14000</v>
      </c>
      <c r="K15" s="370"/>
      <c r="L15" s="238"/>
      <c r="M15" s="238">
        <v>380000</v>
      </c>
      <c r="N15" s="238"/>
      <c r="O15" s="370"/>
    </row>
    <row r="16" spans="1:15" ht="56.25" customHeight="1">
      <c r="A16" s="192" t="s">
        <v>11</v>
      </c>
      <c r="B16" s="229" t="s">
        <v>168</v>
      </c>
      <c r="C16" s="229" t="s">
        <v>178</v>
      </c>
      <c r="D16" s="229" t="s">
        <v>651</v>
      </c>
      <c r="E16" s="230" t="s">
        <v>616</v>
      </c>
      <c r="F16" s="231">
        <f>G16+H16+M16+N16</f>
        <v>241679</v>
      </c>
      <c r="G16" s="231">
        <v>7564</v>
      </c>
      <c r="H16" s="231">
        <v>10000</v>
      </c>
      <c r="I16" s="231">
        <v>10000</v>
      </c>
      <c r="J16" s="239"/>
      <c r="K16" s="232" t="s">
        <v>602</v>
      </c>
      <c r="L16" s="239"/>
      <c r="M16" s="231">
        <v>224115</v>
      </c>
      <c r="N16" s="239"/>
      <c r="O16" s="232" t="str">
        <f>O12</f>
        <v> Urząd Gminy Sadkowice</v>
      </c>
    </row>
    <row r="17" spans="1:15" ht="57" customHeight="1">
      <c r="A17" s="361" t="s">
        <v>1</v>
      </c>
      <c r="B17" s="371" t="s">
        <v>264</v>
      </c>
      <c r="C17" s="371" t="s">
        <v>421</v>
      </c>
      <c r="D17" s="371" t="s">
        <v>651</v>
      </c>
      <c r="E17" s="240" t="s">
        <v>656</v>
      </c>
      <c r="F17" s="234"/>
      <c r="G17" s="241"/>
      <c r="H17" s="241"/>
      <c r="I17" s="241"/>
      <c r="J17" s="242"/>
      <c r="K17" s="368" t="s">
        <v>602</v>
      </c>
      <c r="L17" s="242"/>
      <c r="M17" s="241"/>
      <c r="N17" s="241"/>
      <c r="O17" s="368" t="str">
        <f>O16</f>
        <v> Urząd Gminy Sadkowice</v>
      </c>
    </row>
    <row r="18" spans="1:15" ht="12" customHeight="1">
      <c r="A18" s="362"/>
      <c r="B18" s="372"/>
      <c r="C18" s="372"/>
      <c r="D18" s="372"/>
      <c r="E18" s="235" t="s">
        <v>619</v>
      </c>
      <c r="F18" s="236">
        <f>G18+H18+M18+N18</f>
        <v>742356</v>
      </c>
      <c r="G18" s="236">
        <v>14884</v>
      </c>
      <c r="H18" s="236">
        <v>103000</v>
      </c>
      <c r="I18" s="236">
        <v>16470</v>
      </c>
      <c r="J18" s="243">
        <v>86530</v>
      </c>
      <c r="K18" s="369"/>
      <c r="L18" s="243"/>
      <c r="M18" s="236">
        <v>300000</v>
      </c>
      <c r="N18" s="236">
        <v>324472</v>
      </c>
      <c r="O18" s="369"/>
    </row>
    <row r="19" spans="1:15" ht="12" customHeight="1">
      <c r="A19" s="362"/>
      <c r="B19" s="372"/>
      <c r="C19" s="372"/>
      <c r="D19" s="372"/>
      <c r="E19" s="235" t="s">
        <v>620</v>
      </c>
      <c r="F19" s="236">
        <f>G19+H19+M19+N19</f>
        <v>475347</v>
      </c>
      <c r="G19" s="236">
        <v>12444</v>
      </c>
      <c r="H19" s="236">
        <v>45000</v>
      </c>
      <c r="I19" s="236">
        <v>9394</v>
      </c>
      <c r="J19" s="243">
        <v>35606</v>
      </c>
      <c r="K19" s="369"/>
      <c r="L19" s="243"/>
      <c r="M19" s="236">
        <v>180000</v>
      </c>
      <c r="N19" s="236">
        <v>237903</v>
      </c>
      <c r="O19" s="369"/>
    </row>
    <row r="20" spans="1:15" ht="11.25" customHeight="1">
      <c r="A20" s="362"/>
      <c r="B20" s="372"/>
      <c r="C20" s="372"/>
      <c r="D20" s="372"/>
      <c r="E20" s="237" t="s">
        <v>621</v>
      </c>
      <c r="F20" s="238">
        <f>G20+H20+M20+N20</f>
        <v>307632</v>
      </c>
      <c r="G20" s="238">
        <v>14274</v>
      </c>
      <c r="H20" s="238">
        <v>60000</v>
      </c>
      <c r="I20" s="238">
        <v>4270</v>
      </c>
      <c r="J20" s="244">
        <v>55730</v>
      </c>
      <c r="K20" s="370"/>
      <c r="L20" s="244"/>
      <c r="M20" s="238">
        <v>120000</v>
      </c>
      <c r="N20" s="238">
        <v>113358</v>
      </c>
      <c r="O20" s="370"/>
    </row>
    <row r="21" spans="1:15" ht="23.25" customHeight="1">
      <c r="A21" s="362"/>
      <c r="B21" s="372"/>
      <c r="C21" s="372"/>
      <c r="D21" s="372"/>
      <c r="E21" s="240" t="s">
        <v>622</v>
      </c>
      <c r="F21" s="234"/>
      <c r="G21" s="245"/>
      <c r="H21" s="245"/>
      <c r="I21" s="245"/>
      <c r="J21" s="246"/>
      <c r="K21" s="368" t="str">
        <f>K17</f>
        <v>A.      
B.
C.
…</v>
      </c>
      <c r="L21" s="246"/>
      <c r="M21" s="245"/>
      <c r="N21" s="245"/>
      <c r="O21" s="368" t="str">
        <f>O17</f>
        <v> Urząd Gminy Sadkowice</v>
      </c>
    </row>
    <row r="22" spans="1:15" ht="12.75" customHeight="1">
      <c r="A22" s="362"/>
      <c r="B22" s="372"/>
      <c r="C22" s="372"/>
      <c r="D22" s="372"/>
      <c r="E22" s="235" t="s">
        <v>619</v>
      </c>
      <c r="F22" s="236">
        <f>G22+H22+M22+N22</f>
        <v>70000</v>
      </c>
      <c r="G22" s="236">
        <v>1253</v>
      </c>
      <c r="H22" s="236">
        <v>35000</v>
      </c>
      <c r="I22" s="236">
        <v>35000</v>
      </c>
      <c r="J22" s="243"/>
      <c r="K22" s="369"/>
      <c r="L22" s="243"/>
      <c r="M22" s="236">
        <v>33747</v>
      </c>
      <c r="N22" s="236"/>
      <c r="O22" s="369"/>
    </row>
    <row r="23" spans="1:15" ht="13.5" customHeight="1">
      <c r="A23" s="362"/>
      <c r="B23" s="372"/>
      <c r="C23" s="372"/>
      <c r="D23" s="372"/>
      <c r="E23" s="237" t="s">
        <v>623</v>
      </c>
      <c r="F23" s="238">
        <f>G23+H23+M23+N23</f>
        <v>50000</v>
      </c>
      <c r="G23" s="238">
        <v>2013</v>
      </c>
      <c r="H23" s="238">
        <v>25000</v>
      </c>
      <c r="I23" s="238">
        <v>25000</v>
      </c>
      <c r="J23" s="244"/>
      <c r="K23" s="370"/>
      <c r="L23" s="244"/>
      <c r="M23" s="238">
        <v>22987</v>
      </c>
      <c r="N23" s="238"/>
      <c r="O23" s="370"/>
    </row>
    <row r="24" spans="1:15" ht="24" customHeight="1">
      <c r="A24" s="361" t="s">
        <v>14</v>
      </c>
      <c r="B24" s="363" t="s">
        <v>264</v>
      </c>
      <c r="C24" s="363" t="s">
        <v>436</v>
      </c>
      <c r="D24" s="363" t="s">
        <v>651</v>
      </c>
      <c r="E24" s="230" t="s">
        <v>628</v>
      </c>
      <c r="F24" s="231">
        <f>G24+H24+M24+N24</f>
        <v>1600000</v>
      </c>
      <c r="G24" s="231">
        <v>16341</v>
      </c>
      <c r="H24" s="231">
        <v>50000</v>
      </c>
      <c r="I24" s="231">
        <v>50000</v>
      </c>
      <c r="J24" s="231"/>
      <c r="K24" s="232" t="str">
        <f>K17</f>
        <v>A.      
B.
C.
…</v>
      </c>
      <c r="L24" s="239"/>
      <c r="M24" s="231">
        <v>1000000</v>
      </c>
      <c r="N24" s="231">
        <v>533659</v>
      </c>
      <c r="O24" s="232" t="str">
        <f>O17</f>
        <v> Urząd Gminy Sadkowice</v>
      </c>
    </row>
    <row r="25" spans="1:15" ht="22.5" customHeight="1">
      <c r="A25" s="362"/>
      <c r="B25" s="363"/>
      <c r="C25" s="363"/>
      <c r="D25" s="363"/>
      <c r="E25" s="230" t="s">
        <v>626</v>
      </c>
      <c r="F25" s="231">
        <f>G25+H25+M25+N25</f>
        <v>75000</v>
      </c>
      <c r="G25" s="231">
        <v>1330</v>
      </c>
      <c r="H25" s="231">
        <v>2452</v>
      </c>
      <c r="I25" s="231">
        <v>2452</v>
      </c>
      <c r="J25" s="231"/>
      <c r="K25" s="232" t="str">
        <f>K24</f>
        <v>A.      
B.
C.
…</v>
      </c>
      <c r="L25" s="239"/>
      <c r="M25" s="231">
        <v>71218</v>
      </c>
      <c r="N25" s="231"/>
      <c r="O25" s="232" t="str">
        <f>O24</f>
        <v> Urząd Gminy Sadkowice</v>
      </c>
    </row>
    <row r="26" spans="1:15" ht="26.25" customHeight="1">
      <c r="A26" s="362"/>
      <c r="B26" s="363"/>
      <c r="C26" s="363"/>
      <c r="D26" s="363"/>
      <c r="E26" s="230" t="s">
        <v>627</v>
      </c>
      <c r="F26" s="231">
        <v>100000</v>
      </c>
      <c r="G26" s="231"/>
      <c r="H26" s="231">
        <v>60000</v>
      </c>
      <c r="I26" s="231">
        <v>20000</v>
      </c>
      <c r="J26" s="231">
        <v>40000</v>
      </c>
      <c r="K26" s="232" t="str">
        <f>K25</f>
        <v>A.      
B.
C.
…</v>
      </c>
      <c r="L26" s="239"/>
      <c r="M26" s="231">
        <v>40000</v>
      </c>
      <c r="N26" s="231"/>
      <c r="O26" s="232" t="str">
        <f>O25</f>
        <v> Urząd Gminy Sadkowice</v>
      </c>
    </row>
    <row r="27" spans="1:15" s="249" customFormat="1" ht="9.75" customHeight="1">
      <c r="A27" s="192">
        <v>1</v>
      </c>
      <c r="B27" s="247" t="s">
        <v>139</v>
      </c>
      <c r="C27" s="247" t="s">
        <v>140</v>
      </c>
      <c r="D27" s="247" t="s">
        <v>141</v>
      </c>
      <c r="E27" s="232">
        <v>5</v>
      </c>
      <c r="F27" s="248">
        <v>6</v>
      </c>
      <c r="G27" s="248">
        <v>7</v>
      </c>
      <c r="H27" s="248">
        <v>8</v>
      </c>
      <c r="I27" s="248">
        <v>9</v>
      </c>
      <c r="J27" s="248">
        <v>10</v>
      </c>
      <c r="K27" s="232">
        <v>11</v>
      </c>
      <c r="L27" s="192">
        <v>12</v>
      </c>
      <c r="M27" s="248">
        <v>13</v>
      </c>
      <c r="N27" s="248">
        <v>14</v>
      </c>
      <c r="O27" s="232">
        <v>15</v>
      </c>
    </row>
    <row r="28" spans="1:15" ht="58.5" customHeight="1">
      <c r="A28" s="192" t="s">
        <v>17</v>
      </c>
      <c r="B28" s="229" t="s">
        <v>277</v>
      </c>
      <c r="C28" s="229" t="s">
        <v>293</v>
      </c>
      <c r="D28" s="229" t="s">
        <v>651</v>
      </c>
      <c r="E28" s="230" t="s">
        <v>631</v>
      </c>
      <c r="F28" s="231">
        <f>G28+H28+M28+N28</f>
        <v>84749</v>
      </c>
      <c r="G28" s="231">
        <v>7564</v>
      </c>
      <c r="H28" s="231">
        <v>30000</v>
      </c>
      <c r="I28" s="231">
        <v>2440</v>
      </c>
      <c r="J28" s="231">
        <v>27560</v>
      </c>
      <c r="K28" s="232" t="str">
        <f>K24</f>
        <v>A.      
B.
C.
…</v>
      </c>
      <c r="L28" s="239" t="s">
        <v>71</v>
      </c>
      <c r="M28" s="231">
        <v>47185</v>
      </c>
      <c r="N28" s="231"/>
      <c r="O28" s="232" t="str">
        <f>O24</f>
        <v> Urząd Gminy Sadkowice</v>
      </c>
    </row>
    <row r="29" spans="1:15" ht="30" customHeight="1">
      <c r="A29" s="361" t="s">
        <v>19</v>
      </c>
      <c r="B29" s="371" t="s">
        <v>296</v>
      </c>
      <c r="C29" s="229" t="s">
        <v>495</v>
      </c>
      <c r="D29" s="229" t="s">
        <v>651</v>
      </c>
      <c r="E29" s="230" t="s">
        <v>633</v>
      </c>
      <c r="F29" s="231">
        <f>G29+H29+M29+N29</f>
        <v>200000</v>
      </c>
      <c r="G29" s="231"/>
      <c r="H29" s="231">
        <v>20000</v>
      </c>
      <c r="I29" s="231">
        <v>20000</v>
      </c>
      <c r="J29" s="231"/>
      <c r="K29" s="232" t="str">
        <f>K28</f>
        <v>A.      
B.
C.
…</v>
      </c>
      <c r="L29" s="239"/>
      <c r="M29" s="231">
        <v>180000</v>
      </c>
      <c r="N29" s="231"/>
      <c r="O29" s="232" t="str">
        <f>O28</f>
        <v> Urząd Gminy Sadkowice</v>
      </c>
    </row>
    <row r="30" spans="1:15" ht="32.25" customHeight="1">
      <c r="A30" s="382"/>
      <c r="B30" s="383"/>
      <c r="C30" s="229" t="s">
        <v>299</v>
      </c>
      <c r="D30" s="229" t="s">
        <v>651</v>
      </c>
      <c r="E30" s="230" t="s">
        <v>635</v>
      </c>
      <c r="F30" s="231">
        <f>G30+H30+M30+N30</f>
        <v>714076</v>
      </c>
      <c r="G30" s="231">
        <v>30011</v>
      </c>
      <c r="H30" s="231">
        <v>10000</v>
      </c>
      <c r="I30" s="231">
        <v>10000</v>
      </c>
      <c r="J30" s="231"/>
      <c r="K30" s="232" t="str">
        <f>K29</f>
        <v>A.      
B.
C.
…</v>
      </c>
      <c r="L30" s="239"/>
      <c r="M30" s="231">
        <v>674065</v>
      </c>
      <c r="N30" s="231"/>
      <c r="O30" s="232"/>
    </row>
    <row r="31" spans="1:15" ht="15.75" customHeight="1">
      <c r="A31" s="364" t="s">
        <v>657</v>
      </c>
      <c r="B31" s="365"/>
      <c r="C31" s="365"/>
      <c r="D31" s="365"/>
      <c r="E31" s="366"/>
      <c r="F31" s="250">
        <f>F30+F29+F28+F26+F25+F24+F23+F22+F20+F19+F18+F16+F15+F14+F13+F11</f>
        <v>11110839</v>
      </c>
      <c r="G31" s="250">
        <f>G30+G29+G28+G26+G25+G24+G23+G22+G20+G19+G18+G16+G15+G14+G13+G11</f>
        <v>114232</v>
      </c>
      <c r="H31" s="250">
        <f>H30+H29+H28+H26+H25+H24+H23+H22+H20+H19+H18+H16+H15+H14+H13+H11</f>
        <v>965452</v>
      </c>
      <c r="I31" s="250">
        <f>I30+I29+I28+I26+I25+I24+I23+I22+I20+I19+I18+I16+I15+I14+I13+I11</f>
        <v>374526</v>
      </c>
      <c r="J31" s="250">
        <f>J30+J29+J28+J26+J25+J24+J23+J22+J20+J19+J18+J16+J15+J14+J13+J11</f>
        <v>590926</v>
      </c>
      <c r="K31" s="251" t="s">
        <v>638</v>
      </c>
      <c r="L31" s="250"/>
      <c r="M31" s="250">
        <f>M30+M29+M28+M26+M25+M24+M23+M22+M20+M19+M18+M16+M15+M14+M13+M11</f>
        <v>6778317</v>
      </c>
      <c r="N31" s="250">
        <f>N30+N29+N28+N26+N25+N24+N23+N22+N20+N19+N18+N16+N15+N14+N13+N11</f>
        <v>3252838</v>
      </c>
      <c r="O31" s="252" t="s">
        <v>638</v>
      </c>
    </row>
    <row r="32" spans="1:15" ht="22.5" customHeight="1">
      <c r="A32" s="253"/>
      <c r="B32" s="253"/>
      <c r="C32" s="253"/>
      <c r="D32" s="253"/>
      <c r="E32" s="253"/>
      <c r="F32" s="254"/>
      <c r="G32" s="254"/>
      <c r="H32" s="254"/>
      <c r="I32" s="254"/>
      <c r="J32" s="254"/>
      <c r="K32" s="254"/>
      <c r="L32" s="254"/>
      <c r="M32" s="254"/>
      <c r="N32" s="254"/>
      <c r="O32" s="220"/>
    </row>
    <row r="33" spans="1:15" ht="14.25" customHeight="1">
      <c r="A33" s="144" t="s">
        <v>658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11.25" customHeight="1">
      <c r="A34" s="144" t="s">
        <v>639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297" t="s">
        <v>116</v>
      </c>
      <c r="M34" s="297"/>
      <c r="N34" s="297"/>
      <c r="O34" s="297"/>
    </row>
    <row r="35" spans="1:15" ht="14.25" customHeight="1">
      <c r="A35" s="144" t="s">
        <v>640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367"/>
      <c r="N35" s="367"/>
      <c r="O35" s="144"/>
    </row>
    <row r="36" spans="1:15" ht="12" customHeight="1">
      <c r="A36" s="144" t="s">
        <v>659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297" t="s">
        <v>117</v>
      </c>
      <c r="M36" s="297"/>
      <c r="N36" s="297"/>
      <c r="O36" s="297"/>
    </row>
  </sheetData>
  <sheetProtection/>
  <mergeCells count="43">
    <mergeCell ref="K12:K15"/>
    <mergeCell ref="O12:O15"/>
    <mergeCell ref="A29:A30"/>
    <mergeCell ref="B29:B30"/>
    <mergeCell ref="A12:A15"/>
    <mergeCell ref="B12:B15"/>
    <mergeCell ref="C12:C15"/>
    <mergeCell ref="D12:D15"/>
    <mergeCell ref="A17:A23"/>
    <mergeCell ref="O17:O20"/>
    <mergeCell ref="H5:N5"/>
    <mergeCell ref="O5:O9"/>
    <mergeCell ref="K7:K9"/>
    <mergeCell ref="L7:L9"/>
    <mergeCell ref="M6:M9"/>
    <mergeCell ref="N6:N9"/>
    <mergeCell ref="I7:I9"/>
    <mergeCell ref="J7:J9"/>
    <mergeCell ref="I6:L6"/>
    <mergeCell ref="M1:O3"/>
    <mergeCell ref="A4:O4"/>
    <mergeCell ref="A5:A9"/>
    <mergeCell ref="B5:B9"/>
    <mergeCell ref="C5:C9"/>
    <mergeCell ref="D5:D9"/>
    <mergeCell ref="E5:E9"/>
    <mergeCell ref="F5:F9"/>
    <mergeCell ref="G5:G9"/>
    <mergeCell ref="H6:H9"/>
    <mergeCell ref="K17:K20"/>
    <mergeCell ref="K21:K23"/>
    <mergeCell ref="O21:O23"/>
    <mergeCell ref="B17:B23"/>
    <mergeCell ref="C17:C23"/>
    <mergeCell ref="D17:D23"/>
    <mergeCell ref="L36:O36"/>
    <mergeCell ref="A24:A26"/>
    <mergeCell ref="B24:B26"/>
    <mergeCell ref="C24:C26"/>
    <mergeCell ref="D24:D26"/>
    <mergeCell ref="A31:E31"/>
    <mergeCell ref="L34:O34"/>
    <mergeCell ref="M35:N3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C21" sqref="C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375" style="1" customWidth="1"/>
    <col min="4" max="4" width="17.125" style="1" customWidth="1"/>
    <col min="5" max="16384" width="9.125" style="1" customWidth="1"/>
  </cols>
  <sheetData>
    <row r="1" ht="12.75">
      <c r="D1" s="41" t="s">
        <v>98</v>
      </c>
    </row>
    <row r="2" ht="12.75">
      <c r="D2" s="1" t="s">
        <v>114</v>
      </c>
    </row>
    <row r="3" ht="12.75">
      <c r="D3" s="1" t="s">
        <v>62</v>
      </c>
    </row>
    <row r="4" ht="12.75">
      <c r="D4" s="1" t="s">
        <v>115</v>
      </c>
    </row>
    <row r="5" ht="30" customHeight="1"/>
    <row r="6" spans="1:4" ht="15" customHeight="1">
      <c r="A6" s="384" t="s">
        <v>99</v>
      </c>
      <c r="B6" s="384"/>
      <c r="C6" s="384"/>
      <c r="D6" s="384"/>
    </row>
    <row r="7" ht="6.75" customHeight="1">
      <c r="A7" s="11"/>
    </row>
    <row r="8" ht="12.75">
      <c r="D8" s="8" t="s">
        <v>35</v>
      </c>
    </row>
    <row r="9" spans="1:4" ht="15" customHeight="1">
      <c r="A9" s="385" t="s">
        <v>47</v>
      </c>
      <c r="B9" s="385" t="s">
        <v>5</v>
      </c>
      <c r="C9" s="386" t="s">
        <v>48</v>
      </c>
      <c r="D9" s="386" t="s">
        <v>100</v>
      </c>
    </row>
    <row r="10" spans="1:4" ht="15" customHeight="1">
      <c r="A10" s="385"/>
      <c r="B10" s="385"/>
      <c r="C10" s="385"/>
      <c r="D10" s="386"/>
    </row>
    <row r="11" spans="1:4" ht="15.75" customHeight="1">
      <c r="A11" s="385"/>
      <c r="B11" s="385"/>
      <c r="C11" s="385"/>
      <c r="D11" s="386"/>
    </row>
    <row r="12" spans="1:4" s="37" customFormat="1" ht="6.75" customHeight="1">
      <c r="A12" s="36">
        <v>1</v>
      </c>
      <c r="B12" s="36">
        <v>2</v>
      </c>
      <c r="C12" s="36">
        <v>3</v>
      </c>
      <c r="D12" s="36">
        <v>4</v>
      </c>
    </row>
    <row r="13" spans="1:4" ht="18.75" customHeight="1">
      <c r="A13" s="388" t="s">
        <v>20</v>
      </c>
      <c r="B13" s="388"/>
      <c r="C13" s="14"/>
      <c r="D13" s="42">
        <f>D14+D21</f>
        <v>3453389</v>
      </c>
    </row>
    <row r="14" spans="1:4" ht="18.75" customHeight="1">
      <c r="A14" s="16" t="s">
        <v>9</v>
      </c>
      <c r="B14" s="17" t="s">
        <v>15</v>
      </c>
      <c r="C14" s="16" t="s">
        <v>21</v>
      </c>
      <c r="D14" s="84">
        <v>2600000</v>
      </c>
    </row>
    <row r="15" spans="1:4" ht="18.75" customHeight="1">
      <c r="A15" s="18" t="s">
        <v>10</v>
      </c>
      <c r="B15" s="19" t="s">
        <v>16</v>
      </c>
      <c r="C15" s="18" t="s">
        <v>21</v>
      </c>
      <c r="D15" s="44"/>
    </row>
    <row r="16" spans="1:4" ht="39" customHeight="1">
      <c r="A16" s="18" t="s">
        <v>11</v>
      </c>
      <c r="B16" s="20" t="s">
        <v>54</v>
      </c>
      <c r="C16" s="18" t="s">
        <v>41</v>
      </c>
      <c r="D16" s="44"/>
    </row>
    <row r="17" spans="1:4" ht="18.75" customHeight="1">
      <c r="A17" s="18" t="s">
        <v>1</v>
      </c>
      <c r="B17" s="19" t="s">
        <v>23</v>
      </c>
      <c r="C17" s="18" t="s">
        <v>42</v>
      </c>
      <c r="D17" s="44">
        <v>0</v>
      </c>
    </row>
    <row r="18" spans="1:4" ht="18.75" customHeight="1">
      <c r="A18" s="18" t="s">
        <v>14</v>
      </c>
      <c r="B18" s="19" t="s">
        <v>55</v>
      </c>
      <c r="C18" s="18" t="s">
        <v>59</v>
      </c>
      <c r="D18" s="44">
        <v>0</v>
      </c>
    </row>
    <row r="19" spans="1:4" ht="18.75" customHeight="1">
      <c r="A19" s="18" t="s">
        <v>17</v>
      </c>
      <c r="B19" s="19" t="s">
        <v>18</v>
      </c>
      <c r="C19" s="18" t="s">
        <v>22</v>
      </c>
      <c r="D19" s="44">
        <v>0</v>
      </c>
    </row>
    <row r="20" spans="1:4" ht="18.75" customHeight="1">
      <c r="A20" s="18" t="s">
        <v>19</v>
      </c>
      <c r="B20" s="19" t="s">
        <v>60</v>
      </c>
      <c r="C20" s="18" t="s">
        <v>51</v>
      </c>
      <c r="D20" s="44">
        <v>0</v>
      </c>
    </row>
    <row r="21" spans="1:4" ht="18.75" customHeight="1">
      <c r="A21" s="18" t="s">
        <v>25</v>
      </c>
      <c r="B21" s="22" t="s">
        <v>40</v>
      </c>
      <c r="C21" s="21" t="s">
        <v>24</v>
      </c>
      <c r="D21" s="45">
        <v>853389</v>
      </c>
    </row>
    <row r="22" spans="1:4" ht="18.75" customHeight="1">
      <c r="A22" s="388" t="s">
        <v>56</v>
      </c>
      <c r="B22" s="388"/>
      <c r="C22" s="14"/>
      <c r="D22" s="42">
        <f>D23</f>
        <v>969429</v>
      </c>
    </row>
    <row r="23" spans="1:4" ht="18.75" customHeight="1">
      <c r="A23" s="16" t="s">
        <v>9</v>
      </c>
      <c r="B23" s="17" t="s">
        <v>113</v>
      </c>
      <c r="C23" s="16" t="s">
        <v>26</v>
      </c>
      <c r="D23" s="43">
        <v>969429</v>
      </c>
    </row>
    <row r="24" spans="1:4" ht="38.25">
      <c r="A24" s="18" t="s">
        <v>10</v>
      </c>
      <c r="B24" s="20" t="s">
        <v>45</v>
      </c>
      <c r="C24" s="18" t="s">
        <v>46</v>
      </c>
      <c r="D24" s="44">
        <v>0</v>
      </c>
    </row>
    <row r="25" spans="1:4" ht="18.75" customHeight="1">
      <c r="A25" s="18" t="s">
        <v>11</v>
      </c>
      <c r="B25" s="19" t="s">
        <v>43</v>
      </c>
      <c r="C25" s="18" t="s">
        <v>39</v>
      </c>
      <c r="D25" s="44">
        <v>0</v>
      </c>
    </row>
    <row r="26" spans="1:4" ht="18.75" customHeight="1">
      <c r="A26" s="18" t="s">
        <v>1</v>
      </c>
      <c r="B26" s="19" t="s">
        <v>44</v>
      </c>
      <c r="C26" s="18" t="s">
        <v>28</v>
      </c>
      <c r="D26" s="44">
        <v>0</v>
      </c>
    </row>
    <row r="27" spans="1:4" ht="18.75" customHeight="1">
      <c r="A27" s="18" t="s">
        <v>14</v>
      </c>
      <c r="B27" s="19" t="s">
        <v>61</v>
      </c>
      <c r="C27" s="18" t="s">
        <v>29</v>
      </c>
      <c r="D27" s="44">
        <v>0</v>
      </c>
    </row>
    <row r="28" spans="1:4" ht="18.75" customHeight="1">
      <c r="A28" s="21" t="s">
        <v>17</v>
      </c>
      <c r="B28" s="22" t="s">
        <v>30</v>
      </c>
      <c r="C28" s="21" t="s">
        <v>27</v>
      </c>
      <c r="D28" s="45">
        <v>0</v>
      </c>
    </row>
    <row r="29" spans="1:4" ht="7.5" customHeight="1">
      <c r="A29" s="2"/>
      <c r="B29" s="3"/>
      <c r="C29" s="3"/>
      <c r="D29" s="3"/>
    </row>
    <row r="30" spans="1:6" ht="12.75">
      <c r="A30" s="33"/>
      <c r="B30" s="32"/>
      <c r="C30" s="32"/>
      <c r="D30" s="32"/>
      <c r="E30" s="31"/>
      <c r="F30" s="31"/>
    </row>
    <row r="31" spans="3:4" ht="12.75">
      <c r="C31" s="387" t="s">
        <v>116</v>
      </c>
      <c r="D31" s="387"/>
    </row>
    <row r="33" spans="2:4" ht="12.75">
      <c r="B33" s="1" t="s">
        <v>70</v>
      </c>
      <c r="C33" s="387" t="s">
        <v>117</v>
      </c>
      <c r="D33" s="387"/>
    </row>
  </sheetData>
  <mergeCells count="9">
    <mergeCell ref="C31:D31"/>
    <mergeCell ref="C33:D33"/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3">
      <selection activeCell="E9" sqref="E9"/>
    </sheetView>
  </sheetViews>
  <sheetFormatPr defaultColWidth="9.00390625" defaultRowHeight="12.75"/>
  <cols>
    <col min="1" max="1" width="2.125" style="130" customWidth="1"/>
    <col min="2" max="2" width="7.25390625" style="130" customWidth="1"/>
    <col min="3" max="3" width="9.375" style="130" customWidth="1"/>
    <col min="4" max="4" width="8.875" style="130" customWidth="1"/>
    <col min="5" max="5" width="87.75390625" style="130" customWidth="1"/>
    <col min="6" max="6" width="24.625" style="130" customWidth="1"/>
    <col min="7" max="7" width="6.625" style="130" customWidth="1"/>
    <col min="8" max="16384" width="8.00390625" style="130" customWidth="1"/>
  </cols>
  <sheetData>
    <row r="1" spans="1:7" ht="11.25" customHeight="1">
      <c r="A1" s="128"/>
      <c r="B1" s="128"/>
      <c r="C1" s="128"/>
      <c r="D1" s="128"/>
      <c r="E1" s="128"/>
      <c r="F1" s="135" t="s">
        <v>534</v>
      </c>
      <c r="G1" s="128"/>
    </row>
    <row r="2" ht="11.25" customHeight="1">
      <c r="F2" s="131" t="s">
        <v>114</v>
      </c>
    </row>
    <row r="3" ht="11.25" customHeight="1">
      <c r="F3" s="131" t="s">
        <v>62</v>
      </c>
    </row>
    <row r="4" ht="11.25" customHeight="1">
      <c r="F4" s="131" t="s">
        <v>115</v>
      </c>
    </row>
    <row r="5" spans="2:7" ht="11.25" customHeight="1">
      <c r="B5" s="389"/>
      <c r="C5" s="389"/>
      <c r="D5" s="389"/>
      <c r="E5" s="389"/>
      <c r="F5" s="389"/>
      <c r="G5" s="389"/>
    </row>
    <row r="6" spans="1:7" ht="13.5" customHeight="1">
      <c r="A6" s="390" t="s">
        <v>535</v>
      </c>
      <c r="B6" s="390"/>
      <c r="C6" s="390"/>
      <c r="D6" s="390"/>
      <c r="E6" s="390"/>
      <c r="F6" s="390"/>
      <c r="G6" s="390"/>
    </row>
    <row r="7" ht="9.75" customHeight="1">
      <c r="A7" s="131"/>
    </row>
    <row r="8" spans="2:6" ht="16.5" customHeight="1">
      <c r="B8" s="427" t="s">
        <v>536</v>
      </c>
      <c r="C8" s="427" t="s">
        <v>3</v>
      </c>
      <c r="D8" s="428" t="s">
        <v>537</v>
      </c>
      <c r="E8" s="429" t="s">
        <v>5</v>
      </c>
      <c r="F8" s="430" t="s">
        <v>137</v>
      </c>
    </row>
    <row r="9" spans="2:6" ht="16.5" customHeight="1">
      <c r="B9" s="423" t="s">
        <v>168</v>
      </c>
      <c r="C9" s="423"/>
      <c r="D9" s="423"/>
      <c r="E9" s="424" t="s">
        <v>81</v>
      </c>
      <c r="F9" s="425" t="s">
        <v>174</v>
      </c>
    </row>
    <row r="10" spans="2:6" ht="16.5" customHeight="1">
      <c r="B10" s="418"/>
      <c r="C10" s="419" t="s">
        <v>170</v>
      </c>
      <c r="D10" s="291"/>
      <c r="E10" s="420" t="s">
        <v>82</v>
      </c>
      <c r="F10" s="421" t="s">
        <v>174</v>
      </c>
    </row>
    <row r="11" spans="2:6" ht="19.5" customHeight="1">
      <c r="B11" s="422"/>
      <c r="C11" s="422"/>
      <c r="D11" s="419" t="s">
        <v>172</v>
      </c>
      <c r="E11" s="420" t="s">
        <v>173</v>
      </c>
      <c r="F11" s="421" t="s">
        <v>174</v>
      </c>
    </row>
    <row r="12" spans="2:6" ht="16.5" customHeight="1">
      <c r="B12" s="423" t="s">
        <v>181</v>
      </c>
      <c r="C12" s="423"/>
      <c r="D12" s="423"/>
      <c r="E12" s="426" t="s">
        <v>182</v>
      </c>
      <c r="F12" s="425" t="s">
        <v>183</v>
      </c>
    </row>
    <row r="13" spans="2:6" ht="16.5" customHeight="1">
      <c r="B13" s="418"/>
      <c r="C13" s="419" t="s">
        <v>184</v>
      </c>
      <c r="D13" s="291"/>
      <c r="E13" s="420" t="s">
        <v>185</v>
      </c>
      <c r="F13" s="421" t="s">
        <v>183</v>
      </c>
    </row>
    <row r="14" spans="2:6" ht="19.5" customHeight="1">
      <c r="B14" s="422"/>
      <c r="C14" s="422"/>
      <c r="D14" s="419" t="s">
        <v>172</v>
      </c>
      <c r="E14" s="420" t="s">
        <v>173</v>
      </c>
      <c r="F14" s="421" t="s">
        <v>183</v>
      </c>
    </row>
    <row r="15" spans="2:6" ht="16.5" customHeight="1">
      <c r="B15" s="423" t="s">
        <v>186</v>
      </c>
      <c r="C15" s="423"/>
      <c r="D15" s="423"/>
      <c r="E15" s="426" t="s">
        <v>187</v>
      </c>
      <c r="F15" s="425" t="s">
        <v>188</v>
      </c>
    </row>
    <row r="16" spans="2:6" ht="16.5" customHeight="1">
      <c r="B16" s="418"/>
      <c r="C16" s="419" t="s">
        <v>189</v>
      </c>
      <c r="D16" s="291"/>
      <c r="E16" s="420" t="s">
        <v>190</v>
      </c>
      <c r="F16" s="421" t="s">
        <v>188</v>
      </c>
    </row>
    <row r="17" spans="2:6" ht="19.5" customHeight="1">
      <c r="B17" s="422"/>
      <c r="C17" s="422"/>
      <c r="D17" s="419" t="s">
        <v>172</v>
      </c>
      <c r="E17" s="420" t="s">
        <v>173</v>
      </c>
      <c r="F17" s="421" t="s">
        <v>188</v>
      </c>
    </row>
    <row r="18" spans="2:6" ht="16.5" customHeight="1">
      <c r="B18" s="423" t="s">
        <v>277</v>
      </c>
      <c r="C18" s="423"/>
      <c r="D18" s="423"/>
      <c r="E18" s="426" t="s">
        <v>278</v>
      </c>
      <c r="F18" s="425" t="s">
        <v>538</v>
      </c>
    </row>
    <row r="19" spans="2:6" ht="19.5" customHeight="1">
      <c r="B19" s="418"/>
      <c r="C19" s="419" t="s">
        <v>280</v>
      </c>
      <c r="D19" s="291"/>
      <c r="E19" s="420" t="s">
        <v>281</v>
      </c>
      <c r="F19" s="421" t="s">
        <v>282</v>
      </c>
    </row>
    <row r="20" spans="2:6" ht="19.5" customHeight="1">
      <c r="B20" s="422"/>
      <c r="C20" s="422"/>
      <c r="D20" s="419" t="s">
        <v>172</v>
      </c>
      <c r="E20" s="420" t="s">
        <v>173</v>
      </c>
      <c r="F20" s="421" t="s">
        <v>282</v>
      </c>
    </row>
    <row r="21" spans="2:6" ht="19.5" customHeight="1">
      <c r="B21" s="418"/>
      <c r="C21" s="419" t="s">
        <v>283</v>
      </c>
      <c r="D21" s="291"/>
      <c r="E21" s="420" t="s">
        <v>284</v>
      </c>
      <c r="F21" s="421" t="s">
        <v>285</v>
      </c>
    </row>
    <row r="22" spans="2:6" ht="19.5" customHeight="1">
      <c r="B22" s="422"/>
      <c r="C22" s="422"/>
      <c r="D22" s="419" t="s">
        <v>172</v>
      </c>
      <c r="E22" s="420" t="s">
        <v>173</v>
      </c>
      <c r="F22" s="421" t="s">
        <v>285</v>
      </c>
    </row>
    <row r="23" spans="2:6" ht="16.5" customHeight="1">
      <c r="B23" s="418"/>
      <c r="C23" s="419" t="s">
        <v>286</v>
      </c>
      <c r="D23" s="291"/>
      <c r="E23" s="420" t="s">
        <v>287</v>
      </c>
      <c r="F23" s="421" t="s">
        <v>289</v>
      </c>
    </row>
    <row r="24" spans="2:6" ht="19.5" customHeight="1">
      <c r="B24" s="422"/>
      <c r="C24" s="422"/>
      <c r="D24" s="419" t="s">
        <v>172</v>
      </c>
      <c r="E24" s="420" t="s">
        <v>173</v>
      </c>
      <c r="F24" s="421" t="s">
        <v>289</v>
      </c>
    </row>
    <row r="25" spans="2:7" ht="5.25" customHeight="1">
      <c r="B25" s="391"/>
      <c r="C25" s="391"/>
      <c r="D25" s="320"/>
      <c r="E25" s="320"/>
      <c r="F25" s="320"/>
      <c r="G25" s="320"/>
    </row>
    <row r="26" spans="2:6" ht="11.25" customHeight="1">
      <c r="B26" s="391"/>
      <c r="C26" s="391"/>
      <c r="D26" s="320"/>
      <c r="E26" s="320"/>
      <c r="F26" s="392" t="s">
        <v>539</v>
      </c>
    </row>
    <row r="27" spans="1:6" ht="11.25" customHeight="1">
      <c r="A27" s="320"/>
      <c r="B27" s="320"/>
      <c r="C27" s="320"/>
      <c r="D27" s="320"/>
      <c r="E27" s="320"/>
      <c r="F27" s="392"/>
    </row>
    <row r="29" spans="5:6" ht="12.75">
      <c r="E29" s="314" t="s">
        <v>540</v>
      </c>
      <c r="F29" s="314"/>
    </row>
    <row r="31" spans="5:6" ht="12.75">
      <c r="E31" s="336" t="s">
        <v>541</v>
      </c>
      <c r="F31" s="336"/>
    </row>
  </sheetData>
  <mergeCells count="9">
    <mergeCell ref="E29:F29"/>
    <mergeCell ref="E31:F31"/>
    <mergeCell ref="B5:G5"/>
    <mergeCell ref="A6:G6"/>
    <mergeCell ref="B25:C26"/>
    <mergeCell ref="D25:G25"/>
    <mergeCell ref="D26:E26"/>
    <mergeCell ref="F26:F27"/>
    <mergeCell ref="A27:E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6">
      <selection activeCell="E11" sqref="E11"/>
    </sheetView>
  </sheetViews>
  <sheetFormatPr defaultColWidth="9.00390625" defaultRowHeight="12.75"/>
  <cols>
    <col min="1" max="1" width="2.125" style="130" customWidth="1"/>
    <col min="2" max="2" width="6.625" style="130" customWidth="1"/>
    <col min="3" max="3" width="8.375" style="130" customWidth="1"/>
    <col min="4" max="4" width="8.75390625" style="130" customWidth="1"/>
    <col min="5" max="5" width="90.25390625" style="130" customWidth="1"/>
    <col min="6" max="6" width="28.75390625" style="130" customWidth="1"/>
    <col min="7" max="7" width="6.625" style="130" customWidth="1"/>
    <col min="8" max="16384" width="8.00390625" style="130" customWidth="1"/>
  </cols>
  <sheetData>
    <row r="1" spans="1:7" ht="21" customHeight="1">
      <c r="A1" s="128"/>
      <c r="B1" s="128"/>
      <c r="C1" s="128"/>
      <c r="D1" s="128"/>
      <c r="E1" s="128"/>
      <c r="F1" s="136" t="s">
        <v>542</v>
      </c>
      <c r="G1" s="128"/>
    </row>
    <row r="2" spans="2:7" ht="11.25" customHeight="1">
      <c r="B2" s="137"/>
      <c r="C2" s="138"/>
      <c r="D2" s="138"/>
      <c r="E2" s="138"/>
      <c r="F2" s="139" t="s">
        <v>114</v>
      </c>
      <c r="G2" s="140"/>
    </row>
    <row r="3" spans="2:7" ht="11.25" customHeight="1">
      <c r="B3" s="141"/>
      <c r="C3" s="141"/>
      <c r="D3" s="141"/>
      <c r="E3" s="141"/>
      <c r="F3" s="143" t="s">
        <v>62</v>
      </c>
      <c r="G3" s="141"/>
    </row>
    <row r="4" spans="2:7" ht="12" customHeight="1">
      <c r="B4" s="141"/>
      <c r="C4" s="141"/>
      <c r="D4" s="141"/>
      <c r="E4" s="141"/>
      <c r="F4" s="143" t="s">
        <v>115</v>
      </c>
      <c r="G4" s="141"/>
    </row>
    <row r="5" spans="1:7" ht="24" customHeight="1">
      <c r="A5" s="390" t="s">
        <v>543</v>
      </c>
      <c r="B5" s="390"/>
      <c r="C5" s="390"/>
      <c r="D5" s="390"/>
      <c r="E5" s="390"/>
      <c r="F5" s="390"/>
      <c r="G5" s="390"/>
    </row>
    <row r="6" ht="5.25" customHeight="1">
      <c r="A6" s="131"/>
    </row>
    <row r="7" spans="2:6" ht="11.25" customHeight="1">
      <c r="B7" s="427" t="s">
        <v>2</v>
      </c>
      <c r="C7" s="427" t="s">
        <v>3</v>
      </c>
      <c r="D7" s="428" t="s">
        <v>537</v>
      </c>
      <c r="E7" s="431" t="s">
        <v>5</v>
      </c>
      <c r="F7" s="430" t="s">
        <v>137</v>
      </c>
    </row>
    <row r="8" spans="2:6" ht="12" customHeight="1">
      <c r="B8" s="423" t="s">
        <v>168</v>
      </c>
      <c r="C8" s="427"/>
      <c r="D8" s="427"/>
      <c r="E8" s="432" t="s">
        <v>81</v>
      </c>
      <c r="F8" s="433" t="s">
        <v>174</v>
      </c>
    </row>
    <row r="9" spans="2:6" ht="12.75" customHeight="1">
      <c r="B9" s="418"/>
      <c r="C9" s="419" t="s">
        <v>170</v>
      </c>
      <c r="D9" s="291"/>
      <c r="E9" s="420" t="s">
        <v>82</v>
      </c>
      <c r="F9" s="421" t="s">
        <v>174</v>
      </c>
    </row>
    <row r="10" spans="2:6" ht="13.5" customHeight="1">
      <c r="B10" s="422"/>
      <c r="C10" s="422"/>
      <c r="D10" s="419" t="s">
        <v>544</v>
      </c>
      <c r="E10" s="420" t="s">
        <v>545</v>
      </c>
      <c r="F10" s="421" t="s">
        <v>546</v>
      </c>
    </row>
    <row r="11" spans="2:6" ht="13.5" customHeight="1">
      <c r="B11" s="422"/>
      <c r="C11" s="422"/>
      <c r="D11" s="419" t="s">
        <v>547</v>
      </c>
      <c r="E11" s="420" t="s">
        <v>548</v>
      </c>
      <c r="F11" s="421" t="s">
        <v>549</v>
      </c>
    </row>
    <row r="12" spans="2:6" ht="12.75" customHeight="1">
      <c r="B12" s="422"/>
      <c r="C12" s="422"/>
      <c r="D12" s="419" t="s">
        <v>550</v>
      </c>
      <c r="E12" s="420" t="s">
        <v>551</v>
      </c>
      <c r="F12" s="421" t="s">
        <v>552</v>
      </c>
    </row>
    <row r="13" spans="2:6" ht="12.75" customHeight="1">
      <c r="B13" s="422"/>
      <c r="C13" s="422"/>
      <c r="D13" s="419" t="s">
        <v>553</v>
      </c>
      <c r="E13" s="420" t="s">
        <v>554</v>
      </c>
      <c r="F13" s="421" t="s">
        <v>555</v>
      </c>
    </row>
    <row r="14" spans="2:6" ht="13.5" customHeight="1">
      <c r="B14" s="422"/>
      <c r="C14" s="422"/>
      <c r="D14" s="419" t="s">
        <v>556</v>
      </c>
      <c r="E14" s="420" t="s">
        <v>557</v>
      </c>
      <c r="F14" s="421" t="s">
        <v>212</v>
      </c>
    </row>
    <row r="15" spans="2:6" ht="12" customHeight="1">
      <c r="B15" s="423" t="s">
        <v>181</v>
      </c>
      <c r="C15" s="423"/>
      <c r="D15" s="423"/>
      <c r="E15" s="426" t="s">
        <v>182</v>
      </c>
      <c r="F15" s="425" t="s">
        <v>183</v>
      </c>
    </row>
    <row r="16" spans="2:6" ht="12" customHeight="1">
      <c r="B16" s="418"/>
      <c r="C16" s="419" t="s">
        <v>184</v>
      </c>
      <c r="D16" s="291"/>
      <c r="E16" s="420" t="s">
        <v>185</v>
      </c>
      <c r="F16" s="421" t="s">
        <v>183</v>
      </c>
    </row>
    <row r="17" spans="2:6" ht="13.5" customHeight="1">
      <c r="B17" s="422"/>
      <c r="C17" s="422"/>
      <c r="D17" s="419" t="s">
        <v>547</v>
      </c>
      <c r="E17" s="420" t="s">
        <v>548</v>
      </c>
      <c r="F17" s="421" t="s">
        <v>558</v>
      </c>
    </row>
    <row r="18" spans="2:6" ht="12.75" customHeight="1">
      <c r="B18" s="422"/>
      <c r="C18" s="422"/>
      <c r="D18" s="419" t="s">
        <v>550</v>
      </c>
      <c r="E18" s="420" t="s">
        <v>551</v>
      </c>
      <c r="F18" s="421" t="s">
        <v>559</v>
      </c>
    </row>
    <row r="19" spans="2:6" ht="12.75" customHeight="1">
      <c r="B19" s="422"/>
      <c r="C19" s="422"/>
      <c r="D19" s="419" t="s">
        <v>560</v>
      </c>
      <c r="E19" s="420" t="s">
        <v>561</v>
      </c>
      <c r="F19" s="421" t="s">
        <v>562</v>
      </c>
    </row>
    <row r="20" spans="2:6" ht="10.5" customHeight="1">
      <c r="B20" s="423" t="s">
        <v>186</v>
      </c>
      <c r="C20" s="423"/>
      <c r="D20" s="423"/>
      <c r="E20" s="426" t="s">
        <v>187</v>
      </c>
      <c r="F20" s="425" t="s">
        <v>188</v>
      </c>
    </row>
    <row r="21" spans="2:6" ht="12.75" customHeight="1">
      <c r="B21" s="418"/>
      <c r="C21" s="419" t="s">
        <v>396</v>
      </c>
      <c r="D21" s="291"/>
      <c r="E21" s="420" t="s">
        <v>397</v>
      </c>
      <c r="F21" s="421" t="s">
        <v>188</v>
      </c>
    </row>
    <row r="22" spans="2:6" ht="12" customHeight="1">
      <c r="B22" s="422"/>
      <c r="C22" s="422"/>
      <c r="D22" s="419" t="s">
        <v>560</v>
      </c>
      <c r="E22" s="420" t="s">
        <v>561</v>
      </c>
      <c r="F22" s="421" t="s">
        <v>188</v>
      </c>
    </row>
    <row r="23" spans="2:6" ht="12.75" customHeight="1">
      <c r="B23" s="423" t="s">
        <v>277</v>
      </c>
      <c r="C23" s="423"/>
      <c r="D23" s="423"/>
      <c r="E23" s="426" t="s">
        <v>278</v>
      </c>
      <c r="F23" s="425" t="s">
        <v>538</v>
      </c>
    </row>
    <row r="24" spans="2:6" ht="19.5" customHeight="1">
      <c r="B24" s="418"/>
      <c r="C24" s="419" t="s">
        <v>280</v>
      </c>
      <c r="D24" s="291"/>
      <c r="E24" s="420" t="s">
        <v>281</v>
      </c>
      <c r="F24" s="421" t="s">
        <v>282</v>
      </c>
    </row>
    <row r="25" spans="2:6" ht="11.25" customHeight="1">
      <c r="B25" s="422"/>
      <c r="C25" s="422"/>
      <c r="D25" s="419" t="s">
        <v>563</v>
      </c>
      <c r="E25" s="420" t="s">
        <v>564</v>
      </c>
      <c r="F25" s="421" t="s">
        <v>565</v>
      </c>
    </row>
    <row r="26" spans="2:6" ht="13.5" customHeight="1">
      <c r="B26" s="422"/>
      <c r="C26" s="422"/>
      <c r="D26" s="419" t="s">
        <v>544</v>
      </c>
      <c r="E26" s="420" t="s">
        <v>545</v>
      </c>
      <c r="F26" s="421" t="s">
        <v>566</v>
      </c>
    </row>
    <row r="27" spans="2:6" ht="13.5" customHeight="1">
      <c r="B27" s="422"/>
      <c r="C27" s="422"/>
      <c r="D27" s="419" t="s">
        <v>547</v>
      </c>
      <c r="E27" s="420" t="s">
        <v>548</v>
      </c>
      <c r="F27" s="421" t="s">
        <v>567</v>
      </c>
    </row>
    <row r="28" spans="2:6" ht="11.25" customHeight="1">
      <c r="B28" s="422"/>
      <c r="C28" s="422"/>
      <c r="D28" s="419" t="s">
        <v>550</v>
      </c>
      <c r="E28" s="420" t="s">
        <v>551</v>
      </c>
      <c r="F28" s="421" t="s">
        <v>568</v>
      </c>
    </row>
    <row r="29" spans="2:6" ht="11.25" customHeight="1">
      <c r="B29" s="422"/>
      <c r="C29" s="422"/>
      <c r="D29" s="419" t="s">
        <v>553</v>
      </c>
      <c r="E29" s="420" t="s">
        <v>554</v>
      </c>
      <c r="F29" s="421" t="s">
        <v>569</v>
      </c>
    </row>
    <row r="30" spans="2:6" ht="12" customHeight="1">
      <c r="B30" s="422"/>
      <c r="C30" s="422"/>
      <c r="D30" s="419" t="s">
        <v>570</v>
      </c>
      <c r="E30" s="420" t="s">
        <v>571</v>
      </c>
      <c r="F30" s="421" t="s">
        <v>572</v>
      </c>
    </row>
    <row r="31" spans="2:6" ht="12" customHeight="1">
      <c r="B31" s="422"/>
      <c r="C31" s="422"/>
      <c r="D31" s="419" t="s">
        <v>573</v>
      </c>
      <c r="E31" s="420" t="s">
        <v>574</v>
      </c>
      <c r="F31" s="421" t="s">
        <v>575</v>
      </c>
    </row>
    <row r="32" spans="2:6" ht="11.25" customHeight="1">
      <c r="B32" s="422"/>
      <c r="C32" s="422"/>
      <c r="D32" s="419" t="s">
        <v>556</v>
      </c>
      <c r="E32" s="420" t="s">
        <v>557</v>
      </c>
      <c r="F32" s="421" t="s">
        <v>576</v>
      </c>
    </row>
    <row r="33" spans="2:6" ht="11.25" customHeight="1">
      <c r="B33" s="422"/>
      <c r="C33" s="422"/>
      <c r="D33" s="419" t="s">
        <v>577</v>
      </c>
      <c r="E33" s="420" t="s">
        <v>578</v>
      </c>
      <c r="F33" s="421" t="s">
        <v>249</v>
      </c>
    </row>
    <row r="34" spans="2:6" ht="12" customHeight="1">
      <c r="B34" s="422"/>
      <c r="C34" s="422"/>
      <c r="D34" s="419" t="s">
        <v>579</v>
      </c>
      <c r="E34" s="420" t="s">
        <v>580</v>
      </c>
      <c r="F34" s="421" t="s">
        <v>581</v>
      </c>
    </row>
    <row r="35" spans="2:6" ht="12" customHeight="1">
      <c r="B35" s="422"/>
      <c r="C35" s="422"/>
      <c r="D35" s="419" t="s">
        <v>582</v>
      </c>
      <c r="E35" s="420" t="s">
        <v>583</v>
      </c>
      <c r="F35" s="421" t="s">
        <v>575</v>
      </c>
    </row>
    <row r="36" spans="2:6" ht="19.5" customHeight="1">
      <c r="B36" s="418"/>
      <c r="C36" s="419" t="s">
        <v>283</v>
      </c>
      <c r="D36" s="291"/>
      <c r="E36" s="420" t="s">
        <v>284</v>
      </c>
      <c r="F36" s="421" t="s">
        <v>285</v>
      </c>
    </row>
    <row r="37" spans="2:6" ht="12" customHeight="1">
      <c r="B37" s="422"/>
      <c r="C37" s="422"/>
      <c r="D37" s="419" t="s">
        <v>584</v>
      </c>
      <c r="E37" s="420" t="s">
        <v>585</v>
      </c>
      <c r="F37" s="421" t="s">
        <v>285</v>
      </c>
    </row>
    <row r="38" spans="2:6" ht="12.75" customHeight="1">
      <c r="B38" s="418"/>
      <c r="C38" s="419" t="s">
        <v>286</v>
      </c>
      <c r="D38" s="291"/>
      <c r="E38" s="420" t="s">
        <v>287</v>
      </c>
      <c r="F38" s="421" t="s">
        <v>289</v>
      </c>
    </row>
    <row r="39" spans="2:6" ht="12" customHeight="1">
      <c r="B39" s="422"/>
      <c r="C39" s="422"/>
      <c r="D39" s="419" t="s">
        <v>563</v>
      </c>
      <c r="E39" s="420" t="s">
        <v>564</v>
      </c>
      <c r="F39" s="421" t="s">
        <v>289</v>
      </c>
    </row>
    <row r="40" spans="2:7" ht="5.25" customHeight="1">
      <c r="B40" s="391"/>
      <c r="C40" s="391"/>
      <c r="D40" s="320"/>
      <c r="E40" s="320"/>
      <c r="F40" s="320"/>
      <c r="G40" s="320"/>
    </row>
    <row r="41" spans="2:6" ht="11.25" customHeight="1">
      <c r="B41" s="391"/>
      <c r="C41" s="391"/>
      <c r="D41" s="320"/>
      <c r="E41" s="320"/>
      <c r="F41" s="392" t="s">
        <v>539</v>
      </c>
    </row>
    <row r="42" spans="1:6" ht="11.25" customHeight="1">
      <c r="A42" s="320"/>
      <c r="B42" s="320"/>
      <c r="C42" s="320"/>
      <c r="D42" s="320"/>
      <c r="E42" s="320"/>
      <c r="F42" s="392"/>
    </row>
    <row r="45" ht="12.75">
      <c r="F45" s="129" t="s">
        <v>116</v>
      </c>
    </row>
    <row r="47" ht="12.75">
      <c r="F47" s="129" t="s">
        <v>586</v>
      </c>
    </row>
  </sheetData>
  <mergeCells count="6">
    <mergeCell ref="A5:G5"/>
    <mergeCell ref="B40:C41"/>
    <mergeCell ref="D40:G40"/>
    <mergeCell ref="D41:E41"/>
    <mergeCell ref="F41:F42"/>
    <mergeCell ref="A42:E42"/>
  </mergeCells>
  <printOptions/>
  <pageMargins left="0.3937007874015748" right="0.3937007874015748" top="0" bottom="0" header="0.5118110236220472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F21" sqref="F2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ht="12.75">
      <c r="E1" s="1" t="s">
        <v>87</v>
      </c>
    </row>
    <row r="2" ht="12.75">
      <c r="E2" s="1" t="s">
        <v>118</v>
      </c>
    </row>
    <row r="3" ht="12.75">
      <c r="E3" s="1" t="s">
        <v>78</v>
      </c>
    </row>
    <row r="4" ht="12.75">
      <c r="E4" s="1" t="s">
        <v>119</v>
      </c>
    </row>
    <row r="5" ht="9.75" customHeight="1"/>
    <row r="6" spans="1:7" ht="21" customHeight="1">
      <c r="A6" s="393" t="s">
        <v>79</v>
      </c>
      <c r="B6" s="393"/>
      <c r="C6" s="393"/>
      <c r="D6" s="393"/>
      <c r="E6" s="393"/>
      <c r="F6" s="393"/>
      <c r="G6"/>
    </row>
    <row r="7" spans="1:6" ht="19.5" customHeight="1">
      <c r="A7" s="394" t="s">
        <v>93</v>
      </c>
      <c r="B7" s="394"/>
      <c r="C7" s="394"/>
      <c r="D7" s="394"/>
      <c r="E7" s="394"/>
      <c r="F7" s="394"/>
    </row>
    <row r="8" spans="1:7" ht="19.5" customHeight="1">
      <c r="A8" s="393" t="s">
        <v>92</v>
      </c>
      <c r="B8" s="393"/>
      <c r="C8" s="393"/>
      <c r="D8" s="393"/>
      <c r="E8" s="393"/>
      <c r="F8" s="393"/>
      <c r="G8"/>
    </row>
    <row r="9" ht="27.75" customHeight="1">
      <c r="F9" s="9" t="s">
        <v>35</v>
      </c>
    </row>
    <row r="10" spans="1:6" ht="19.5" customHeight="1">
      <c r="A10" s="10" t="s">
        <v>47</v>
      </c>
      <c r="B10" s="10" t="s">
        <v>2</v>
      </c>
      <c r="C10" s="10" t="s">
        <v>3</v>
      </c>
      <c r="D10" s="10" t="s">
        <v>58</v>
      </c>
      <c r="E10" s="10" t="s">
        <v>5</v>
      </c>
      <c r="F10" s="10" t="s">
        <v>80</v>
      </c>
    </row>
    <row r="11" spans="1:6" ht="7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16.5" customHeight="1">
      <c r="A12" s="85">
        <v>1</v>
      </c>
      <c r="B12" s="86">
        <v>750</v>
      </c>
      <c r="C12" s="87"/>
      <c r="D12" s="88"/>
      <c r="E12" s="88" t="s">
        <v>81</v>
      </c>
      <c r="F12" s="89">
        <v>5530</v>
      </c>
    </row>
    <row r="13" spans="1:6" ht="21.75" customHeight="1">
      <c r="A13" s="90"/>
      <c r="B13" s="90"/>
      <c r="C13" s="91">
        <v>75011</v>
      </c>
      <c r="D13" s="92"/>
      <c r="E13" s="92" t="s">
        <v>82</v>
      </c>
      <c r="F13" s="93">
        <v>5530</v>
      </c>
    </row>
    <row r="14" spans="1:6" ht="21.75" customHeight="1">
      <c r="A14" s="90"/>
      <c r="B14" s="90"/>
      <c r="C14" s="90"/>
      <c r="D14" s="94" t="s">
        <v>83</v>
      </c>
      <c r="E14" s="95" t="s">
        <v>65</v>
      </c>
      <c r="F14" s="96">
        <v>5530</v>
      </c>
    </row>
    <row r="15" spans="1:6" ht="30" customHeight="1" hidden="1">
      <c r="A15" s="90"/>
      <c r="B15" s="90"/>
      <c r="C15" s="90"/>
      <c r="D15" s="90"/>
      <c r="E15" s="90"/>
      <c r="F15" s="97"/>
    </row>
    <row r="16" spans="1:6" ht="30" customHeight="1" hidden="1">
      <c r="A16" s="90"/>
      <c r="B16" s="90"/>
      <c r="C16" s="90"/>
      <c r="D16" s="90"/>
      <c r="E16" s="90"/>
      <c r="F16" s="97"/>
    </row>
    <row r="17" spans="1:6" ht="30" customHeight="1" hidden="1">
      <c r="A17" s="90"/>
      <c r="B17" s="90"/>
      <c r="C17" s="90"/>
      <c r="D17" s="90"/>
      <c r="E17" s="90"/>
      <c r="F17" s="97"/>
    </row>
    <row r="18" spans="1:6" ht="16.5" customHeight="1">
      <c r="A18" s="90"/>
      <c r="B18" s="90"/>
      <c r="C18" s="90"/>
      <c r="D18" s="98"/>
      <c r="E18" s="98" t="s">
        <v>84</v>
      </c>
      <c r="F18" s="99"/>
    </row>
    <row r="19" spans="1:6" ht="20.25" customHeight="1">
      <c r="A19" s="90"/>
      <c r="B19" s="90"/>
      <c r="C19" s="90"/>
      <c r="D19" s="19"/>
      <c r="E19" s="100" t="s">
        <v>85</v>
      </c>
      <c r="F19" s="101">
        <v>5472</v>
      </c>
    </row>
    <row r="20" spans="1:6" ht="18.75" customHeight="1">
      <c r="A20" s="102"/>
      <c r="B20" s="102"/>
      <c r="C20" s="102"/>
      <c r="D20" s="22"/>
      <c r="E20" s="103" t="s">
        <v>86</v>
      </c>
      <c r="F20" s="104">
        <v>58</v>
      </c>
    </row>
    <row r="21" spans="1:6" ht="30" customHeight="1">
      <c r="A21" s="395" t="s">
        <v>57</v>
      </c>
      <c r="B21" s="396"/>
      <c r="C21" s="396"/>
      <c r="D21" s="396"/>
      <c r="E21" s="397"/>
      <c r="F21" s="105">
        <f>SUM(F14)</f>
        <v>5530</v>
      </c>
    </row>
    <row r="23" ht="12.75">
      <c r="A23" s="39"/>
    </row>
    <row r="24" spans="1:6" ht="12.75">
      <c r="A24" s="38"/>
      <c r="E24" s="387" t="s">
        <v>116</v>
      </c>
      <c r="F24" s="387"/>
    </row>
    <row r="25" spans="5:6" ht="12.75">
      <c r="E25" s="41"/>
      <c r="F25" s="41"/>
    </row>
    <row r="26" spans="1:6" ht="12.75">
      <c r="A26" s="38"/>
      <c r="E26" s="387" t="s">
        <v>117</v>
      </c>
      <c r="F26" s="387"/>
    </row>
    <row r="27" spans="5:6" ht="12.75">
      <c r="E27" s="41"/>
      <c r="F27" s="41"/>
    </row>
  </sheetData>
  <sheetProtection/>
  <mergeCells count="6">
    <mergeCell ref="A6:F6"/>
    <mergeCell ref="A8:F8"/>
    <mergeCell ref="E24:F24"/>
    <mergeCell ref="E26:F26"/>
    <mergeCell ref="A7:F7"/>
    <mergeCell ref="A21:E21"/>
  </mergeCells>
  <printOptions horizontalCentered="1"/>
  <pageMargins left="0.5511811023622047" right="0.5118110236220472" top="1.0236220472440944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13" sqref="E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ht="12.75">
      <c r="E1" t="s">
        <v>77</v>
      </c>
    </row>
    <row r="2" ht="12.75">
      <c r="E2" t="s">
        <v>120</v>
      </c>
    </row>
    <row r="3" ht="12.75">
      <c r="E3" t="s">
        <v>66</v>
      </c>
    </row>
    <row r="4" ht="12.75">
      <c r="E4" t="s">
        <v>121</v>
      </c>
    </row>
    <row r="5" ht="49.5" customHeight="1"/>
    <row r="6" spans="1:6" ht="19.5" customHeight="1">
      <c r="A6" s="384" t="s">
        <v>88</v>
      </c>
      <c r="B6" s="384"/>
      <c r="C6" s="384"/>
      <c r="D6" s="384"/>
      <c r="E6" s="384"/>
      <c r="F6" s="384"/>
    </row>
    <row r="7" spans="1:7" ht="39.75" customHeight="1">
      <c r="A7" s="399" t="s">
        <v>91</v>
      </c>
      <c r="B7" s="399"/>
      <c r="C7" s="399"/>
      <c r="D7" s="399"/>
      <c r="E7" s="399"/>
      <c r="F7" s="399"/>
      <c r="G7" s="34"/>
    </row>
    <row r="8" spans="4:6" ht="19.5" customHeight="1">
      <c r="D8" s="1"/>
      <c r="E8" s="1"/>
      <c r="F8" s="9" t="s">
        <v>35</v>
      </c>
    </row>
    <row r="9" spans="1:6" ht="19.5" customHeight="1">
      <c r="A9" s="385" t="s">
        <v>47</v>
      </c>
      <c r="B9" s="385" t="s">
        <v>2</v>
      </c>
      <c r="C9" s="385" t="s">
        <v>3</v>
      </c>
      <c r="D9" s="386" t="s">
        <v>52</v>
      </c>
      <c r="E9" s="386" t="s">
        <v>53</v>
      </c>
      <c r="F9" s="386" t="s">
        <v>36</v>
      </c>
    </row>
    <row r="10" spans="1:6" ht="19.5" customHeight="1">
      <c r="A10" s="385"/>
      <c r="B10" s="385"/>
      <c r="C10" s="385"/>
      <c r="D10" s="386"/>
      <c r="E10" s="386"/>
      <c r="F10" s="386"/>
    </row>
    <row r="11" spans="1:6" ht="19.5" customHeight="1">
      <c r="A11" s="385"/>
      <c r="B11" s="385"/>
      <c r="C11" s="385"/>
      <c r="D11" s="386"/>
      <c r="E11" s="386"/>
      <c r="F11" s="386"/>
    </row>
    <row r="12" spans="1:6" ht="7.5" customHeight="1">
      <c r="A12" s="75">
        <v>1</v>
      </c>
      <c r="B12" s="76">
        <v>2</v>
      </c>
      <c r="C12" s="76">
        <v>3</v>
      </c>
      <c r="D12" s="76">
        <v>4</v>
      </c>
      <c r="E12" s="76">
        <v>5</v>
      </c>
      <c r="F12" s="76">
        <v>6</v>
      </c>
    </row>
    <row r="13" spans="1:6" ht="51.75" customHeight="1">
      <c r="A13" s="72" t="s">
        <v>9</v>
      </c>
      <c r="B13" s="50">
        <v>600</v>
      </c>
      <c r="C13" s="49">
        <v>60014</v>
      </c>
      <c r="D13" s="73" t="s">
        <v>90</v>
      </c>
      <c r="E13" s="73" t="s">
        <v>112</v>
      </c>
      <c r="F13" s="79">
        <v>40000</v>
      </c>
    </row>
    <row r="14" spans="1:6" ht="30" customHeight="1" hidden="1">
      <c r="A14" s="77"/>
      <c r="B14" s="78"/>
      <c r="C14" s="78"/>
      <c r="D14" s="77"/>
      <c r="E14" s="77"/>
      <c r="F14" s="80">
        <f>-F15</f>
        <v>0</v>
      </c>
    </row>
    <row r="15" spans="1:6" ht="30" customHeight="1" hidden="1">
      <c r="A15" s="57"/>
      <c r="B15" s="65"/>
      <c r="C15" s="65"/>
      <c r="D15" s="57"/>
      <c r="E15" s="57"/>
      <c r="F15" s="81">
        <v>0</v>
      </c>
    </row>
    <row r="16" spans="1:6" ht="30" customHeight="1" hidden="1">
      <c r="A16" s="57"/>
      <c r="B16" s="65"/>
      <c r="C16" s="65"/>
      <c r="D16" s="57"/>
      <c r="E16" s="57"/>
      <c r="F16" s="81"/>
    </row>
    <row r="17" spans="1:6" s="1" customFormat="1" ht="30" customHeight="1">
      <c r="A17" s="388" t="s">
        <v>57</v>
      </c>
      <c r="B17" s="388"/>
      <c r="C17" s="388"/>
      <c r="D17" s="388"/>
      <c r="E17" s="15"/>
      <c r="F17" s="82">
        <v>40000</v>
      </c>
    </row>
    <row r="18" ht="12.75">
      <c r="F18" s="40"/>
    </row>
    <row r="19" ht="12.75">
      <c r="A19" s="38"/>
    </row>
    <row r="20" spans="5:6" ht="12.75">
      <c r="E20" s="398" t="s">
        <v>116</v>
      </c>
      <c r="F20" s="398"/>
    </row>
    <row r="22" spans="5:6" ht="12.75">
      <c r="E22" s="398" t="s">
        <v>117</v>
      </c>
      <c r="F22" s="398"/>
    </row>
  </sheetData>
  <mergeCells count="11">
    <mergeCell ref="A7:F7"/>
    <mergeCell ref="E20:F20"/>
    <mergeCell ref="E22:F22"/>
    <mergeCell ref="A17:D17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G. Sadkowice</cp:lastModifiedBy>
  <cp:lastPrinted>2009-02-02T11:06:07Z</cp:lastPrinted>
  <dcterms:created xsi:type="dcterms:W3CDTF">1998-12-09T13:02:10Z</dcterms:created>
  <dcterms:modified xsi:type="dcterms:W3CDTF">2009-02-05T09:44:52Z</dcterms:modified>
  <cp:category/>
  <cp:version/>
  <cp:contentType/>
  <cp:contentStatus/>
</cp:coreProperties>
</file>